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75" windowWidth="20115" windowHeight="7995" activeTab="2"/>
  </bookViews>
  <sheets>
    <sheet name="DATA" sheetId="2" r:id="rId1"/>
    <sheet name="SALES-01" sheetId="4" r:id="rId2"/>
    <sheet name="CETAK-01" sheetId="5" r:id="rId3"/>
  </sheets>
  <definedNames>
    <definedName name="_xlnm.Print_Area" localSheetId="2">'CETAK-01'!$B$1:$H$26</definedName>
    <definedName name="Tanggal.Tagihan">#REF!</definedName>
  </definedNames>
  <calcPr calcId="144525"/>
</workbook>
</file>

<file path=xl/calcChain.xml><?xml version="1.0" encoding="utf-8"?>
<calcChain xmlns="http://schemas.openxmlformats.org/spreadsheetml/2006/main">
  <c r="J8" i="4" l="1"/>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B9" i="5" l="1"/>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H79" i="4"/>
  <c r="G79" i="4"/>
  <c r="B18" i="5" l="1"/>
  <c r="B16" i="5"/>
  <c r="B14" i="5"/>
  <c r="B12" i="5"/>
  <c r="B10" i="5"/>
  <c r="B17" i="5"/>
  <c r="B15" i="5"/>
  <c r="B13" i="5"/>
  <c r="B11" i="5"/>
  <c r="I79" i="4"/>
  <c r="C11" i="5" l="1"/>
  <c r="E11" i="5"/>
  <c r="G11" i="5"/>
  <c r="D11" i="5"/>
  <c r="F11" i="5"/>
  <c r="C15" i="5"/>
  <c r="E15" i="5"/>
  <c r="G15" i="5"/>
  <c r="D15" i="5"/>
  <c r="F15" i="5"/>
  <c r="D10" i="5"/>
  <c r="F10" i="5"/>
  <c r="C10" i="5"/>
  <c r="E10" i="5"/>
  <c r="G10" i="5"/>
  <c r="D14" i="5"/>
  <c r="F14" i="5"/>
  <c r="C14" i="5"/>
  <c r="E14" i="5"/>
  <c r="G14" i="5"/>
  <c r="D18" i="5"/>
  <c r="F18" i="5"/>
  <c r="C18" i="5"/>
  <c r="E18" i="5"/>
  <c r="G18" i="5"/>
  <c r="C13" i="5"/>
  <c r="E13" i="5"/>
  <c r="G13" i="5"/>
  <c r="D13" i="5"/>
  <c r="F13" i="5"/>
  <c r="C17" i="5"/>
  <c r="E17" i="5"/>
  <c r="G17" i="5"/>
  <c r="D17" i="5"/>
  <c r="F17" i="5"/>
  <c r="D12" i="5"/>
  <c r="F12" i="5"/>
  <c r="C12" i="5"/>
  <c r="E12" i="5"/>
  <c r="G12" i="5"/>
  <c r="D16" i="5"/>
  <c r="F16" i="5"/>
  <c r="C16" i="5"/>
  <c r="E16" i="5"/>
  <c r="G16" i="5"/>
  <c r="C9" i="5"/>
  <c r="E9" i="5"/>
  <c r="G9" i="5"/>
  <c r="D9" i="5"/>
  <c r="F9" i="5"/>
  <c r="G19" i="5" l="1"/>
</calcChain>
</file>

<file path=xl/sharedStrings.xml><?xml version="1.0" encoding="utf-8"?>
<sst xmlns="http://schemas.openxmlformats.org/spreadsheetml/2006/main" count="112" uniqueCount="80">
  <si>
    <t>ID</t>
  </si>
  <si>
    <t>NAMA</t>
  </si>
  <si>
    <t>NO.NOTA</t>
  </si>
  <si>
    <t>TAGIHAN</t>
  </si>
  <si>
    <t>TOTAL</t>
  </si>
  <si>
    <t>JARINGAN MEMBER</t>
  </si>
  <si>
    <t>SYR001</t>
  </si>
  <si>
    <t>SY001</t>
  </si>
  <si>
    <t>MA026</t>
  </si>
  <si>
    <t>SALES 01</t>
  </si>
  <si>
    <t>STATUS</t>
  </si>
  <si>
    <t>BAYAR</t>
  </si>
  <si>
    <t xml:space="preserve">TAGIHAN </t>
  </si>
  <si>
    <t>AVILIAKHOIRUNNISA</t>
  </si>
  <si>
    <t>REKAP GAJI</t>
  </si>
  <si>
    <t>BELUM</t>
  </si>
  <si>
    <t>MA004</t>
  </si>
  <si>
    <t>MA024</t>
  </si>
  <si>
    <t>SY002</t>
  </si>
  <si>
    <t>SY003</t>
  </si>
  <si>
    <t>SY005</t>
  </si>
  <si>
    <t>SY004</t>
  </si>
  <si>
    <t>SY006</t>
  </si>
  <si>
    <t>SY007</t>
  </si>
  <si>
    <t>SY008</t>
  </si>
  <si>
    <t>SY009</t>
  </si>
  <si>
    <t>SY010</t>
  </si>
  <si>
    <t>SY012</t>
  </si>
  <si>
    <t>SY011</t>
  </si>
  <si>
    <t>SY013</t>
  </si>
  <si>
    <t>SY015</t>
  </si>
  <si>
    <t>SY016</t>
  </si>
  <si>
    <t>NO. NOTA</t>
  </si>
  <si>
    <t>ORDER</t>
  </si>
  <si>
    <t>JATUH TEMPO</t>
  </si>
  <si>
    <t>TANGGAL</t>
  </si>
  <si>
    <t>A</t>
  </si>
  <si>
    <t>B</t>
  </si>
  <si>
    <t>C</t>
  </si>
  <si>
    <t>D</t>
  </si>
  <si>
    <t>E</t>
  </si>
  <si>
    <t>F</t>
  </si>
  <si>
    <t>G</t>
  </si>
  <si>
    <t>H</t>
  </si>
  <si>
    <t>SALES : SALES 01</t>
  </si>
  <si>
    <t>LIST ORDER DAN TAGIHAN</t>
  </si>
  <si>
    <t>SALES</t>
  </si>
  <si>
    <t>INDEX BANTU</t>
  </si>
  <si>
    <t>I</t>
  </si>
  <si>
    <t>BOY CELL</t>
  </si>
  <si>
    <t>MARLIA</t>
  </si>
  <si>
    <t>IWAN CELL</t>
  </si>
  <si>
    <t>LEHA</t>
  </si>
  <si>
    <t>MASKANAH</t>
  </si>
  <si>
    <t>SUTY</t>
  </si>
  <si>
    <t>LILIK</t>
  </si>
  <si>
    <t>DEDI</t>
  </si>
  <si>
    <t>NANING</t>
  </si>
  <si>
    <t>TUNEN</t>
  </si>
  <si>
    <t>FENDIK</t>
  </si>
  <si>
    <t>MUJIATI</t>
  </si>
  <si>
    <t>LITA</t>
  </si>
  <si>
    <t>WIWID</t>
  </si>
  <si>
    <t>ETI</t>
  </si>
  <si>
    <t>SITI</t>
  </si>
  <si>
    <t>AHMAT</t>
  </si>
  <si>
    <t>DANAMART</t>
  </si>
  <si>
    <t>KETERANGAN</t>
  </si>
  <si>
    <t>SY014</t>
  </si>
  <si>
    <t>SY017</t>
  </si>
  <si>
    <t>FICA</t>
  </si>
  <si>
    <t>SY</t>
  </si>
  <si>
    <t>BELUM ADA</t>
  </si>
  <si>
    <t>ADMIN</t>
  </si>
  <si>
    <t>sy001</t>
  </si>
  <si>
    <t>15/8/2018</t>
  </si>
  <si>
    <t>16/8/2018</t>
  </si>
  <si>
    <t>17/8/2018</t>
  </si>
  <si>
    <t>sy002</t>
  </si>
  <si>
    <t>sy003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</si>
</sst>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quot;Rp&quot;* #,##0_);_(&quot;Rp&quot;* \(#,##0\);_(&quot;Rp&quot;* &quot;-&quot;_);_(@_)"/>
    <numFmt numFmtId="165" formatCode="0000"/>
    <numFmt numFmtId="166" formatCode="dd\-mm\-yyyy;@"/>
  </numFmts>
  <fonts count="10" x14ac:knownFonts="1">
    <font>
      <sz val="11"/>
      <color theme="1"/>
      <name val="Calibri"/>
      <family val="2"/>
      <scheme val="minor"/>
    </font>
    <font>
      <b/>
      <sz val="11"/>
      <color theme="1"/>
      <name val="Calibri"/>
      <family val="2"/>
      <scheme val="minor"/>
    </font>
    <font>
      <sz val="10"/>
      <color theme="1"/>
      <name val="Consolas"/>
      <family val="3"/>
    </font>
    <font>
      <b/>
      <sz val="10"/>
      <color theme="0"/>
      <name val="Consolas"/>
      <family val="3"/>
    </font>
    <font>
      <b/>
      <sz val="10"/>
      <color theme="1"/>
      <name val="Cambria"/>
      <family val="1"/>
      <scheme val="major"/>
    </font>
    <font>
      <sz val="11"/>
      <color theme="1"/>
      <name val="Cambria"/>
      <family val="1"/>
      <scheme val="major"/>
    </font>
    <font>
      <b/>
      <sz val="18"/>
      <color theme="1"/>
      <name val="Cambria"/>
      <family val="1"/>
      <scheme val="major"/>
    </font>
    <font>
      <b/>
      <u/>
      <sz val="10"/>
      <color theme="1"/>
      <name val="Cambria"/>
      <family val="1"/>
      <scheme val="major"/>
    </font>
    <font>
      <sz val="10"/>
      <color theme="1"/>
      <name val="Cambria"/>
      <family val="1"/>
      <scheme val="major"/>
    </font>
    <font>
      <sz val="10"/>
      <color theme="1"/>
      <name val="Consolas"/>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bgColor theme="4"/>
      </patternFill>
    </fill>
    <fill>
      <patternFill patternType="solid">
        <fgColor rgb="FFFF0000"/>
        <bgColor theme="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bottom/>
      <diagonal/>
    </border>
    <border>
      <left style="thin">
        <color indexed="64"/>
      </left>
      <right style="thin">
        <color indexed="64"/>
      </right>
      <top/>
      <bottom style="thin">
        <color indexed="64"/>
      </bottom>
      <diagonal/>
    </border>
    <border>
      <left/>
      <right/>
      <top/>
      <bottom style="medium">
        <color indexed="64"/>
      </bottom>
      <diagonal/>
    </border>
  </borders>
  <cellStyleXfs count="1">
    <xf numFmtId="0" fontId="0" fillId="0" borderId="0"/>
  </cellStyleXfs>
  <cellXfs count="46">
    <xf numFmtId="0" fontId="0" fillId="0" borderId="0" xfId="0"/>
    <xf numFmtId="0" fontId="0" fillId="0" borderId="0" xfId="0"/>
    <xf numFmtId="0" fontId="0" fillId="0" borderId="0" xfId="0"/>
    <xf numFmtId="0" fontId="2" fillId="0" borderId="0" xfId="0" applyFont="1" applyAlignment="1">
      <alignment vertical="center"/>
    </xf>
    <xf numFmtId="0" fontId="2" fillId="0" borderId="0" xfId="0" applyFont="1" applyAlignment="1">
      <alignment horizontal="center" vertical="center"/>
    </xf>
    <xf numFmtId="164" fontId="2" fillId="0" borderId="0" xfId="0" applyNumberFormat="1" applyFont="1" applyAlignment="1">
      <alignment vertical="center"/>
    </xf>
    <xf numFmtId="14" fontId="2" fillId="0" borderId="0" xfId="0" applyNumberFormat="1"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center"/>
    </xf>
    <xf numFmtId="14" fontId="8" fillId="0" borderId="0" xfId="0" applyNumberFormat="1" applyFont="1" applyAlignment="1">
      <alignment vertical="center"/>
    </xf>
    <xf numFmtId="41" fontId="8" fillId="0" borderId="3" xfId="0" applyNumberFormat="1" applyFont="1" applyBorder="1" applyAlignment="1" applyProtection="1">
      <alignment vertical="center"/>
    </xf>
    <xf numFmtId="41" fontId="8" fillId="0" borderId="1" xfId="0" applyNumberFormat="1" applyFont="1" applyBorder="1" applyAlignment="1" applyProtection="1">
      <alignment vertical="center"/>
    </xf>
    <xf numFmtId="0" fontId="8" fillId="0" borderId="1" xfId="0" applyFont="1" applyBorder="1" applyAlignment="1" applyProtection="1">
      <alignment vertical="center"/>
    </xf>
    <xf numFmtId="0" fontId="8" fillId="0" borderId="1" xfId="0" applyFont="1" applyBorder="1" applyAlignment="1" applyProtection="1">
      <alignment horizontal="left" vertical="center"/>
    </xf>
    <xf numFmtId="49"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4" fillId="3" borderId="1" xfId="0" applyFont="1" applyFill="1" applyBorder="1" applyAlignment="1">
      <alignment horizontal="center" vertical="center"/>
    </xf>
    <xf numFmtId="0" fontId="8" fillId="0" borderId="1" xfId="0" applyNumberFormat="1" applyFont="1" applyBorder="1" applyAlignment="1" applyProtection="1">
      <alignment horizontal="center" vertical="center"/>
      <protection locked="0"/>
    </xf>
    <xf numFmtId="0" fontId="8" fillId="0" borderId="1" xfId="0" applyNumberFormat="1" applyFont="1" applyBorder="1" applyAlignment="1">
      <alignment horizontal="center" vertical="center"/>
    </xf>
    <xf numFmtId="0" fontId="3" fillId="4" borderId="4" xfId="0" applyFont="1" applyFill="1" applyBorder="1" applyAlignment="1">
      <alignment horizontal="center" vertical="center" wrapText="1"/>
    </xf>
    <xf numFmtId="165" fontId="2" fillId="0" borderId="0" xfId="0" applyNumberFormat="1" applyFont="1" applyAlignment="1">
      <alignment horizontal="center" vertical="center"/>
    </xf>
    <xf numFmtId="166" fontId="8" fillId="0" borderId="3" xfId="0" applyNumberFormat="1" applyFont="1" applyBorder="1" applyAlignment="1" applyProtection="1">
      <alignment horizontal="center" vertical="center"/>
    </xf>
    <xf numFmtId="166" fontId="8" fillId="0" borderId="1" xfId="0" applyNumberFormat="1" applyFont="1" applyBorder="1" applyAlignment="1" applyProtection="1">
      <alignment horizontal="center" vertical="center"/>
    </xf>
    <xf numFmtId="164" fontId="8" fillId="0" borderId="3" xfId="0" applyNumberFormat="1" applyFont="1" applyBorder="1" applyAlignment="1" applyProtection="1">
      <alignment vertical="center"/>
    </xf>
    <xf numFmtId="164" fontId="8" fillId="0" borderId="1" xfId="0" applyNumberFormat="1" applyFont="1" applyBorder="1" applyAlignment="1" applyProtection="1">
      <alignment vertical="center"/>
    </xf>
    <xf numFmtId="41" fontId="4" fillId="0" borderId="1" xfId="0" applyNumberFormat="1" applyFont="1" applyBorder="1" applyAlignment="1">
      <alignment vertical="center"/>
    </xf>
    <xf numFmtId="49" fontId="4" fillId="3" borderId="1" xfId="0" applyNumberFormat="1" applyFont="1" applyFill="1" applyBorder="1" applyAlignment="1">
      <alignment horizontal="center" vertical="center"/>
    </xf>
    <xf numFmtId="0" fontId="0" fillId="0" borderId="0" xfId="0" applyFill="1"/>
    <xf numFmtId="0" fontId="0" fillId="0" borderId="6" xfId="0" applyFill="1" applyBorder="1" applyAlignment="1">
      <alignment horizontal="center"/>
    </xf>
    <xf numFmtId="0" fontId="8" fillId="0" borderId="1" xfId="0" applyFont="1" applyBorder="1" applyAlignment="1" applyProtection="1">
      <alignment horizontal="left" vertical="center"/>
      <protection locked="0"/>
    </xf>
    <xf numFmtId="14" fontId="8" fillId="0" borderId="1" xfId="0" applyNumberFormat="1" applyFont="1" applyBorder="1" applyAlignment="1" applyProtection="1">
      <alignment horizontal="left" vertical="center"/>
      <protection locked="0"/>
    </xf>
    <xf numFmtId="0" fontId="4" fillId="3" borderId="1" xfId="0" applyFont="1" applyFill="1" applyBorder="1" applyAlignment="1">
      <alignment vertical="center"/>
    </xf>
    <xf numFmtId="0" fontId="4" fillId="0" borderId="0" xfId="0" applyFont="1" applyAlignment="1">
      <alignment horizontal="center" vertical="center"/>
    </xf>
    <xf numFmtId="0" fontId="8" fillId="0" borderId="7" xfId="0" applyFont="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164" fontId="9" fillId="0" borderId="0" xfId="0" applyNumberFormat="1" applyFont="1" applyAlignment="1">
      <alignment vertic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3" fillId="4"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0" borderId="0" xfId="0" applyFont="1" applyAlignment="1">
      <alignment horizontal="left" vertical="center"/>
    </xf>
    <xf numFmtId="0" fontId="4" fillId="3" borderId="1" xfId="0" applyFont="1" applyFill="1" applyBorder="1" applyAlignment="1">
      <alignment horizontal="center" vertical="center"/>
    </xf>
  </cellXfs>
  <cellStyles count="1">
    <cellStyle name="Normal" xfId="0" builtinId="0"/>
  </cellStyles>
  <dxfs count="27">
    <dxf>
      <font>
        <b val="0"/>
        <i val="0"/>
        <strike val="0"/>
        <condense val="0"/>
        <extend val="0"/>
        <outline val="0"/>
        <shadow val="0"/>
        <u val="none"/>
        <vertAlign val="baseline"/>
        <sz val="10"/>
        <color theme="1"/>
        <name val="Consolas"/>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Consolas"/>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Consolas"/>
        <scheme val="none"/>
      </font>
      <numFmt numFmtId="164" formatCode="_(&quot;Rp&quot;* #,##0_);_(&quot;Rp&quot;* \(#,##0\);_(&quot;Rp&quot;* &quot;-&quot;_);_(@_)"/>
      <alignment horizontal="general" vertical="center" textRotation="0" wrapText="0" indent="0" justifyLastLine="0" shrinkToFit="0" readingOrder="0"/>
    </dxf>
    <dxf>
      <font>
        <b val="0"/>
        <i val="0"/>
        <strike val="0"/>
        <condense val="0"/>
        <extend val="0"/>
        <outline val="0"/>
        <shadow val="0"/>
        <u val="none"/>
        <vertAlign val="baseline"/>
        <sz val="10"/>
        <color theme="1"/>
        <name val="Consolas"/>
        <scheme val="none"/>
      </font>
      <numFmt numFmtId="164" formatCode="_(&quot;Rp&quot;* #,##0_);_(&quot;Rp&quot;* \(#,##0\);_(&quot;Rp&quot;* &quot;-&quot;_);_(@_)"/>
      <alignment horizontal="general" vertical="center" textRotation="0" wrapText="0" indent="0" justifyLastLine="0" shrinkToFit="0" readingOrder="0"/>
    </dxf>
    <dxf>
      <font>
        <b val="0"/>
        <i val="0"/>
        <strike val="0"/>
        <condense val="0"/>
        <extend val="0"/>
        <outline val="0"/>
        <shadow val="0"/>
        <u val="none"/>
        <vertAlign val="baseline"/>
        <sz val="10"/>
        <color theme="1"/>
        <name val="Consolas"/>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Consolas"/>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Consolas"/>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Consolas"/>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Consolas"/>
        <scheme val="none"/>
      </font>
      <alignment horizontal="center" vertical="center" textRotation="0" wrapText="0" indent="0" justifyLastLine="0" shrinkToFit="0" readingOrder="0"/>
    </dxf>
    <dxf>
      <font>
        <color rgb="FFFF0000"/>
      </font>
    </dxf>
    <dxf>
      <font>
        <b val="0"/>
        <i val="0"/>
        <strike val="0"/>
        <condense val="0"/>
        <extend val="0"/>
        <outline val="0"/>
        <shadow val="0"/>
        <u val="none"/>
        <vertAlign val="baseline"/>
        <sz val="10"/>
        <color theme="1"/>
        <name val="Consolas"/>
        <scheme val="none"/>
      </font>
      <numFmt numFmtId="165" formatCode="0000"/>
      <alignment horizontal="center" vertical="center" textRotation="0" wrapText="0" indent="0" justifyLastLine="0" shrinkToFit="0" readingOrder="0"/>
    </dxf>
    <dxf>
      <font>
        <b val="0"/>
        <i val="0"/>
        <strike val="0"/>
        <condense val="0"/>
        <extend val="0"/>
        <outline val="0"/>
        <shadow val="0"/>
        <u val="none"/>
        <vertAlign val="baseline"/>
        <sz val="10"/>
        <color theme="1"/>
        <name val="Consolas"/>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Consolas"/>
        <scheme val="none"/>
      </font>
      <numFmt numFmtId="164" formatCode="_(&quot;Rp&quot;* #,##0_);_(&quot;Rp&quot;* \(#,##0\);_(&quot;Rp&quot;* &quot;-&quot;_);_(@_)"/>
      <alignment horizontal="general" vertical="center" textRotation="0" wrapText="0" indent="0" justifyLastLine="0" shrinkToFit="0" readingOrder="0"/>
    </dxf>
    <dxf>
      <font>
        <b val="0"/>
        <i val="0"/>
        <strike val="0"/>
        <condense val="0"/>
        <extend val="0"/>
        <outline val="0"/>
        <shadow val="0"/>
        <u val="none"/>
        <vertAlign val="baseline"/>
        <sz val="10"/>
        <color theme="1"/>
        <name val="Consolas"/>
        <scheme val="none"/>
      </font>
      <numFmt numFmtId="164" formatCode="_(&quot;Rp&quot;* #,##0_);_(&quot;Rp&quot;* \(#,##0\);_(&quot;Rp&quot;* &quot;-&quot;_);_(@_)"/>
      <alignment horizontal="general" vertical="center" textRotation="0" wrapText="0" indent="0" justifyLastLine="0" shrinkToFit="0" readingOrder="0"/>
    </dxf>
    <dxf>
      <font>
        <b val="0"/>
        <i val="0"/>
        <strike val="0"/>
        <condense val="0"/>
        <extend val="0"/>
        <outline val="0"/>
        <shadow val="0"/>
        <u val="none"/>
        <vertAlign val="baseline"/>
        <sz val="10"/>
        <color theme="1"/>
        <name val="Consolas"/>
        <scheme val="none"/>
      </font>
      <numFmt numFmtId="167" formatCode="dd/mm/yyyy"/>
      <alignment horizontal="center" vertical="center" textRotation="0" wrapText="0" indent="0" justifyLastLine="0" shrinkToFit="0" readingOrder="0"/>
    </dxf>
    <dxf>
      <font>
        <b val="0"/>
        <i val="0"/>
        <strike val="0"/>
        <condense val="0"/>
        <extend val="0"/>
        <outline val="0"/>
        <shadow val="0"/>
        <u val="none"/>
        <vertAlign val="baseline"/>
        <sz val="10"/>
        <color theme="1"/>
        <name val="Consolas"/>
        <scheme val="none"/>
      </font>
      <numFmt numFmtId="167" formatCode="dd/mm/yyyy"/>
      <alignment horizontal="center" vertical="center" textRotation="0" wrapText="0" indent="0" justifyLastLine="0" shrinkToFit="0" readingOrder="0"/>
    </dxf>
    <dxf>
      <font>
        <b val="0"/>
        <i val="0"/>
        <strike val="0"/>
        <condense val="0"/>
        <extend val="0"/>
        <outline val="0"/>
        <shadow val="0"/>
        <u val="none"/>
        <vertAlign val="baseline"/>
        <sz val="10"/>
        <color theme="1"/>
        <name val="Consolas"/>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0"/>
        <color theme="1"/>
        <name val="Consolas"/>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Consolas"/>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Consolas"/>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Consolas"/>
        <scheme val="none"/>
      </font>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border outline="0">
        <top style="thin">
          <color indexed="64"/>
        </top>
      </border>
    </dxf>
    <dxf>
      <fill>
        <patternFill patternType="none">
          <fgColor indexed="64"/>
          <bgColor auto="1"/>
        </patternFill>
      </fill>
    </dxf>
    <dxf>
      <border outline="0">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28575</xdr:colOff>
      <xdr:row>1</xdr:row>
      <xdr:rowOff>19050</xdr:rowOff>
    </xdr:from>
    <xdr:to>
      <xdr:col>8</xdr:col>
      <xdr:colOff>200025</xdr:colOff>
      <xdr:row>5</xdr:row>
      <xdr:rowOff>28575</xdr:rowOff>
    </xdr:to>
    <xdr:sp macro="" textlink="">
      <xdr:nvSpPr>
        <xdr:cNvPr id="2" name="TextBox 1"/>
        <xdr:cNvSpPr txBox="1"/>
      </xdr:nvSpPr>
      <xdr:spPr>
        <a:xfrm>
          <a:off x="3009900" y="400050"/>
          <a:ext cx="409575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gmn caranya menampilkan  semua tagihan yg belum lunas , </a:t>
          </a:r>
          <a:r>
            <a:rPr lang="en-US" sz="1100" baseline="0"/>
            <a:t> pada f9 : f18, berdasarkan ID  dan filter tanggal  c4, misalkan pd sheet sales -01 , ada tagihan ID sy001 tgl 15,16,17</a:t>
          </a:r>
          <a:endParaRPr lang="en-US" sz="1100"/>
        </a:p>
      </xdr:txBody>
    </xdr:sp>
    <xdr:clientData/>
  </xdr:twoCellAnchor>
  <xdr:twoCellAnchor>
    <xdr:from>
      <xdr:col>2</xdr:col>
      <xdr:colOff>742950</xdr:colOff>
      <xdr:row>2</xdr:row>
      <xdr:rowOff>171450</xdr:rowOff>
    </xdr:from>
    <xdr:to>
      <xdr:col>3</xdr:col>
      <xdr:colOff>866775</xdr:colOff>
      <xdr:row>3</xdr:row>
      <xdr:rowOff>114300</xdr:rowOff>
    </xdr:to>
    <xdr:cxnSp macro="">
      <xdr:nvCxnSpPr>
        <xdr:cNvPr id="4" name="Straight Arrow Connector 3"/>
        <xdr:cNvCxnSpPr/>
      </xdr:nvCxnSpPr>
      <xdr:spPr>
        <a:xfrm flipH="1">
          <a:off x="1971675" y="742950"/>
          <a:ext cx="971550" cy="1333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657225</xdr:colOff>
      <xdr:row>3</xdr:row>
      <xdr:rowOff>0</xdr:rowOff>
    </xdr:from>
    <xdr:to>
      <xdr:col>3</xdr:col>
      <xdr:colOff>866775</xdr:colOff>
      <xdr:row>8</xdr:row>
      <xdr:rowOff>66675</xdr:rowOff>
    </xdr:to>
    <xdr:cxnSp macro="">
      <xdr:nvCxnSpPr>
        <xdr:cNvPr id="6" name="Straight Arrow Connector 5"/>
        <xdr:cNvCxnSpPr/>
      </xdr:nvCxnSpPr>
      <xdr:spPr>
        <a:xfrm flipH="1">
          <a:off x="1038225" y="762000"/>
          <a:ext cx="1905000" cy="11334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638175</xdr:colOff>
      <xdr:row>3</xdr:row>
      <xdr:rowOff>28575</xdr:rowOff>
    </xdr:from>
    <xdr:to>
      <xdr:col>3</xdr:col>
      <xdr:colOff>857250</xdr:colOff>
      <xdr:row>8</xdr:row>
      <xdr:rowOff>85725</xdr:rowOff>
    </xdr:to>
    <xdr:cxnSp macro="">
      <xdr:nvCxnSpPr>
        <xdr:cNvPr id="8" name="Straight Arrow Connector 7"/>
        <xdr:cNvCxnSpPr/>
      </xdr:nvCxnSpPr>
      <xdr:spPr>
        <a:xfrm flipH="1">
          <a:off x="1866900" y="790575"/>
          <a:ext cx="1066800" cy="11239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847725</xdr:colOff>
      <xdr:row>3</xdr:row>
      <xdr:rowOff>28575</xdr:rowOff>
    </xdr:from>
    <xdr:to>
      <xdr:col>5</xdr:col>
      <xdr:colOff>114300</xdr:colOff>
      <xdr:row>8</xdr:row>
      <xdr:rowOff>85725</xdr:rowOff>
    </xdr:to>
    <xdr:cxnSp macro="">
      <xdr:nvCxnSpPr>
        <xdr:cNvPr id="10" name="Straight Arrow Connector 9"/>
        <xdr:cNvCxnSpPr/>
      </xdr:nvCxnSpPr>
      <xdr:spPr>
        <a:xfrm>
          <a:off x="2924175" y="790575"/>
          <a:ext cx="1085850" cy="11239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11</xdr:row>
      <xdr:rowOff>85725</xdr:rowOff>
    </xdr:from>
    <xdr:to>
      <xdr:col>8</xdr:col>
      <xdr:colOff>314325</xdr:colOff>
      <xdr:row>11</xdr:row>
      <xdr:rowOff>95250</xdr:rowOff>
    </xdr:to>
    <xdr:cxnSp macro="">
      <xdr:nvCxnSpPr>
        <xdr:cNvPr id="12" name="Straight Arrow Connector 11"/>
        <xdr:cNvCxnSpPr/>
      </xdr:nvCxnSpPr>
      <xdr:spPr>
        <a:xfrm>
          <a:off x="609600" y="2486025"/>
          <a:ext cx="6610350" cy="952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12</xdr:row>
      <xdr:rowOff>0</xdr:rowOff>
    </xdr:from>
    <xdr:to>
      <xdr:col>12</xdr:col>
      <xdr:colOff>428625</xdr:colOff>
      <xdr:row>15</xdr:row>
      <xdr:rowOff>57150</xdr:rowOff>
    </xdr:to>
    <xdr:sp macro="" textlink="">
      <xdr:nvSpPr>
        <xdr:cNvPr id="13" name="TextBox 12"/>
        <xdr:cNvSpPr txBox="1"/>
      </xdr:nvSpPr>
      <xdr:spPr>
        <a:xfrm>
          <a:off x="7239000" y="2590800"/>
          <a:ext cx="253365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disini seharusnya ID : sy002 tdk muncul , karena sy002</a:t>
          </a:r>
          <a:r>
            <a:rPr lang="en-US" sz="1100" baseline="0"/>
            <a:t> jatuh temponya hanya tanggal 17/8/2018, tidak sesuai C4</a:t>
          </a:r>
          <a:endParaRPr lang="en-US" sz="1100"/>
        </a:p>
      </xdr:txBody>
    </xdr:sp>
    <xdr:clientData/>
  </xdr:twoCellAnchor>
  <xdr:twoCellAnchor>
    <xdr:from>
      <xdr:col>1</xdr:col>
      <xdr:colOff>257175</xdr:colOff>
      <xdr:row>11</xdr:row>
      <xdr:rowOff>133350</xdr:rowOff>
    </xdr:from>
    <xdr:to>
      <xdr:col>7</xdr:col>
      <xdr:colOff>28575</xdr:colOff>
      <xdr:row>11</xdr:row>
      <xdr:rowOff>142875</xdr:rowOff>
    </xdr:to>
    <xdr:cxnSp macro="">
      <xdr:nvCxnSpPr>
        <xdr:cNvPr id="5" name="Straight Connector 4"/>
        <xdr:cNvCxnSpPr/>
      </xdr:nvCxnSpPr>
      <xdr:spPr>
        <a:xfrm flipV="1">
          <a:off x="638175" y="2533650"/>
          <a:ext cx="5248275" cy="95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895350</xdr:colOff>
      <xdr:row>7</xdr:row>
      <xdr:rowOff>104776</xdr:rowOff>
    </xdr:from>
    <xdr:to>
      <xdr:col>6</xdr:col>
      <xdr:colOff>95250</xdr:colOff>
      <xdr:row>11</xdr:row>
      <xdr:rowOff>104776</xdr:rowOff>
    </xdr:to>
    <xdr:sp macro="" textlink="">
      <xdr:nvSpPr>
        <xdr:cNvPr id="9" name="Flowchart: Connector 8"/>
        <xdr:cNvSpPr/>
      </xdr:nvSpPr>
      <xdr:spPr>
        <a:xfrm>
          <a:off x="3876675" y="1685926"/>
          <a:ext cx="1028700" cy="81915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733425</xdr:colOff>
      <xdr:row>5</xdr:row>
      <xdr:rowOff>161925</xdr:rowOff>
    </xdr:from>
    <xdr:to>
      <xdr:col>9</xdr:col>
      <xdr:colOff>581025</xdr:colOff>
      <xdr:row>9</xdr:row>
      <xdr:rowOff>9525</xdr:rowOff>
    </xdr:to>
    <xdr:cxnSp macro="">
      <xdr:nvCxnSpPr>
        <xdr:cNvPr id="14" name="Straight Arrow Connector 13"/>
        <xdr:cNvCxnSpPr/>
      </xdr:nvCxnSpPr>
      <xdr:spPr>
        <a:xfrm flipH="1">
          <a:off x="4629150" y="1304925"/>
          <a:ext cx="3467100" cy="72390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76200</xdr:colOff>
      <xdr:row>0</xdr:row>
      <xdr:rowOff>247649</xdr:rowOff>
    </xdr:from>
    <xdr:to>
      <xdr:col>13</xdr:col>
      <xdr:colOff>285750</xdr:colOff>
      <xdr:row>11</xdr:row>
      <xdr:rowOff>38100</xdr:rowOff>
    </xdr:to>
    <xdr:sp macro="" textlink="">
      <xdr:nvSpPr>
        <xdr:cNvPr id="15" name="TextBox 14"/>
        <xdr:cNvSpPr txBox="1"/>
      </xdr:nvSpPr>
      <xdr:spPr>
        <a:xfrm>
          <a:off x="8201025" y="247649"/>
          <a:ext cx="2038350" cy="2190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pemanggilan</a:t>
          </a:r>
          <a:r>
            <a:rPr lang="en-US" sz="1100" baseline="0"/>
            <a:t> data ini sudah benar, sesuai yg diharapkan ( inilah yg sy maksud penumpukan nota di kantor ), penagihan tgl terbaru harus diselesaikan pd tgl  paling lama yaitu tgl 15, tetapi yg tidak diharapkan adalah no. nota 104 atau ID sy002, karena  tidak ada tagihan hari ini atau tgl 15 ( cell C 4), seharusnya  no.nota 104 atau ID sy002 tidak muncul</a:t>
          </a:r>
          <a:endParaRPr lang="en-US" sz="1100"/>
        </a:p>
      </xdr:txBody>
    </xdr:sp>
    <xdr:clientData/>
  </xdr:twoCellAnchor>
</xdr:wsDr>
</file>

<file path=xl/tables/table1.xml><?xml version="1.0" encoding="utf-8"?>
<table xmlns="http://schemas.openxmlformats.org/spreadsheetml/2006/main" id="2" name="Tabel.Jaringan" displayName="Tabel.Jaringan" ref="A2:B28" totalsRowShown="0" headerRowDxfId="26" dataDxfId="24" headerRowBorderDxfId="25" tableBorderDxfId="23">
  <autoFilter ref="A2:B28"/>
  <tableColumns count="2">
    <tableColumn id="1" name="ID" dataDxfId="22"/>
    <tableColumn id="2" name="NAMA" dataDxfId="21"/>
  </tableColumns>
  <tableStyleInfo name="TableStyleMedium12" showFirstColumn="0" showLastColumn="0" showRowStripes="1" showColumnStripes="0"/>
</table>
</file>

<file path=xl/tables/table2.xml><?xml version="1.0" encoding="utf-8"?>
<table xmlns="http://schemas.openxmlformats.org/spreadsheetml/2006/main" id="1" name="Tabel.Sales01" displayName="Tabel.Sales01" ref="B7:J79" totalsRowCount="1" headerRowDxfId="20" dataDxfId="19">
  <autoFilter ref="B7:J78"/>
  <tableColumns count="9">
    <tableColumn id="1" name="A" dataDxfId="18" totalsRowDxfId="8"/>
    <tableColumn id="2" name="B" dataDxfId="17" totalsRowDxfId="7"/>
    <tableColumn id="3" name="C" dataDxfId="16" totalsRowDxfId="6">
      <calculatedColumnFormula>IF(LEN(Tabel.Sales01[[#This Row],[B]]),VLOOKUP(Tabel.Sales01[[#This Row],[B]],Tabel.Jaringan[],2,0),"")</calculatedColumnFormula>
    </tableColumn>
    <tableColumn id="4" name="D" dataDxfId="15" totalsRowDxfId="5"/>
    <tableColumn id="5" name="E" totalsRowLabel="TOTAL" dataDxfId="14" totalsRowDxfId="4"/>
    <tableColumn id="6" name="F" totalsRowFunction="sum" dataDxfId="13" totalsRowDxfId="3"/>
    <tableColumn id="7" name="G" totalsRowFunction="sum" dataDxfId="12" totalsRowDxfId="2"/>
    <tableColumn id="8" name="H" totalsRowFunction="custom" dataDxfId="11" totalsRowDxfId="1">
      <totalsRowFormula>IF(Tabel.Sales01[[#Totals],[G]]="","BELUM",IF(Tabel.Sales01[[#Totals],[G]]&lt;Tabel.Sales01[[#Totals],[F]],"KURANG",IF(Tabel.Sales01[[#Totals],[G]]=Tabel.Sales01[[#Totals],[F]],"LUNAS",IF(Tabel.Sales01[[#Totals],[G]]&gt;Tabel.Sales01[[#Totals],[F]],"LEBIH"))))</totalsRowFormula>
    </tableColumn>
    <tableColumn id="9" name="I" dataDxfId="10" totalsRowDxfId="0">
      <calculatedColumnFormula>IF(AND(Tabel.Sales01[[#This Row],[E]]&lt;&gt;"",Tabel.Sales01[[#This Row],[E]]&gt;='CETAK-01'!$C$4,Tabel.Sales01[[#This Row],[H]]="BELUM"),ROW(A1),"")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8"/>
  <sheetViews>
    <sheetView workbookViewId="0">
      <pane ySplit="2" topLeftCell="A3" activePane="bottomLeft" state="frozen"/>
      <selection pane="bottomLeft" activeCell="A2" sqref="A2"/>
    </sheetView>
  </sheetViews>
  <sheetFormatPr defaultRowHeight="15" x14ac:dyDescent="0.25"/>
  <cols>
    <col min="2" max="2" width="19.7109375" bestFit="1" customWidth="1"/>
  </cols>
  <sheetData>
    <row r="1" spans="1:5" s="2" customFormat="1" x14ac:dyDescent="0.25">
      <c r="A1" s="40" t="s">
        <v>5</v>
      </c>
      <c r="B1" s="41"/>
      <c r="E1" s="2" t="s">
        <v>14</v>
      </c>
    </row>
    <row r="2" spans="1:5" x14ac:dyDescent="0.25">
      <c r="A2" s="31" t="s">
        <v>0</v>
      </c>
      <c r="B2" s="31" t="s">
        <v>1</v>
      </c>
    </row>
    <row r="3" spans="1:5" x14ac:dyDescent="0.25">
      <c r="A3" s="30" t="s">
        <v>16</v>
      </c>
      <c r="B3" s="30" t="s">
        <v>51</v>
      </c>
    </row>
    <row r="4" spans="1:5" x14ac:dyDescent="0.25">
      <c r="A4" s="30" t="s">
        <v>17</v>
      </c>
      <c r="B4" s="30" t="s">
        <v>52</v>
      </c>
    </row>
    <row r="5" spans="1:5" x14ac:dyDescent="0.25">
      <c r="A5" s="30" t="s">
        <v>8</v>
      </c>
      <c r="B5" s="30" t="s">
        <v>50</v>
      </c>
    </row>
    <row r="6" spans="1:5" x14ac:dyDescent="0.25">
      <c r="A6" s="30" t="s">
        <v>7</v>
      </c>
      <c r="B6" s="30" t="s">
        <v>49</v>
      </c>
    </row>
    <row r="7" spans="1:5" x14ac:dyDescent="0.25">
      <c r="A7" s="30" t="s">
        <v>18</v>
      </c>
      <c r="B7" s="30" t="s">
        <v>53</v>
      </c>
    </row>
    <row r="8" spans="1:5" x14ac:dyDescent="0.25">
      <c r="A8" s="30" t="s">
        <v>19</v>
      </c>
      <c r="B8" s="30" t="s">
        <v>54</v>
      </c>
    </row>
    <row r="9" spans="1:5" x14ac:dyDescent="0.25">
      <c r="A9" s="30" t="s">
        <v>21</v>
      </c>
      <c r="B9" s="30" t="s">
        <v>56</v>
      </c>
    </row>
    <row r="10" spans="1:5" x14ac:dyDescent="0.25">
      <c r="A10" s="30" t="s">
        <v>20</v>
      </c>
      <c r="B10" s="30" t="s">
        <v>55</v>
      </c>
    </row>
    <row r="11" spans="1:5" x14ac:dyDescent="0.25">
      <c r="A11" s="30" t="s">
        <v>22</v>
      </c>
      <c r="B11" s="30" t="s">
        <v>57</v>
      </c>
    </row>
    <row r="12" spans="1:5" x14ac:dyDescent="0.25">
      <c r="A12" s="30" t="s">
        <v>23</v>
      </c>
      <c r="B12" s="30" t="s">
        <v>58</v>
      </c>
    </row>
    <row r="13" spans="1:5" x14ac:dyDescent="0.25">
      <c r="A13" s="30" t="s">
        <v>24</v>
      </c>
      <c r="B13" s="30" t="s">
        <v>59</v>
      </c>
    </row>
    <row r="14" spans="1:5" x14ac:dyDescent="0.25">
      <c r="A14" s="30" t="s">
        <v>25</v>
      </c>
      <c r="B14" s="30" t="s">
        <v>60</v>
      </c>
    </row>
    <row r="15" spans="1:5" x14ac:dyDescent="0.25">
      <c r="A15" s="30" t="s">
        <v>26</v>
      </c>
      <c r="B15" s="30" t="s">
        <v>61</v>
      </c>
    </row>
    <row r="16" spans="1:5" s="1" customFormat="1" x14ac:dyDescent="0.25">
      <c r="A16" s="30" t="s">
        <v>28</v>
      </c>
      <c r="B16" s="30" t="s">
        <v>63</v>
      </c>
    </row>
    <row r="17" spans="1:2" s="1" customFormat="1" x14ac:dyDescent="0.25">
      <c r="A17" s="30" t="s">
        <v>27</v>
      </c>
      <c r="B17" s="30" t="s">
        <v>62</v>
      </c>
    </row>
    <row r="18" spans="1:2" s="1" customFormat="1" x14ac:dyDescent="0.25">
      <c r="A18" s="30" t="s">
        <v>29</v>
      </c>
      <c r="B18" s="30" t="s">
        <v>64</v>
      </c>
    </row>
    <row r="19" spans="1:2" s="1" customFormat="1" x14ac:dyDescent="0.25">
      <c r="A19" s="30" t="s">
        <v>68</v>
      </c>
      <c r="B19" s="30" t="s">
        <v>13</v>
      </c>
    </row>
    <row r="20" spans="1:2" s="1" customFormat="1" x14ac:dyDescent="0.25">
      <c r="A20" s="30" t="s">
        <v>30</v>
      </c>
      <c r="B20" s="30" t="s">
        <v>65</v>
      </c>
    </row>
    <row r="21" spans="1:2" s="1" customFormat="1" x14ac:dyDescent="0.25">
      <c r="A21" s="30" t="s">
        <v>31</v>
      </c>
      <c r="B21" s="30" t="s">
        <v>66</v>
      </c>
    </row>
    <row r="22" spans="1:2" s="1" customFormat="1" x14ac:dyDescent="0.25">
      <c r="A22" s="30" t="s">
        <v>69</v>
      </c>
      <c r="B22" s="30" t="s">
        <v>70</v>
      </c>
    </row>
    <row r="23" spans="1:2" s="1" customFormat="1" x14ac:dyDescent="0.25">
      <c r="A23" s="30" t="s">
        <v>71</v>
      </c>
      <c r="B23" s="30" t="s">
        <v>72</v>
      </c>
    </row>
    <row r="24" spans="1:2" s="1" customFormat="1" x14ac:dyDescent="0.25">
      <c r="A24" s="30" t="s">
        <v>71</v>
      </c>
      <c r="B24" s="30" t="s">
        <v>72</v>
      </c>
    </row>
    <row r="25" spans="1:2" s="1" customFormat="1" x14ac:dyDescent="0.25">
      <c r="A25" s="30" t="s">
        <v>71</v>
      </c>
      <c r="B25" s="30" t="s">
        <v>72</v>
      </c>
    </row>
    <row r="26" spans="1:2" s="1" customFormat="1" x14ac:dyDescent="0.25">
      <c r="A26" s="30" t="s">
        <v>71</v>
      </c>
      <c r="B26" s="30" t="s">
        <v>72</v>
      </c>
    </row>
    <row r="27" spans="1:2" s="1" customFormat="1" x14ac:dyDescent="0.25">
      <c r="A27" s="30" t="s">
        <v>71</v>
      </c>
      <c r="B27" s="30" t="s">
        <v>72</v>
      </c>
    </row>
    <row r="28" spans="1:2" x14ac:dyDescent="0.25">
      <c r="A28" s="30" t="s">
        <v>6</v>
      </c>
      <c r="B28" s="30" t="s">
        <v>9</v>
      </c>
    </row>
  </sheetData>
  <sortState ref="A3:B12">
    <sortCondition ref="A3"/>
  </sortState>
  <mergeCells count="1">
    <mergeCell ref="A1:B1"/>
  </mergeCells>
  <pageMargins left="0.7" right="0.7" top="0.75" bottom="0.75" header="0.3" footer="0.3"/>
  <pageSetup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J79"/>
  <sheetViews>
    <sheetView workbookViewId="0">
      <pane ySplit="7" topLeftCell="A8" activePane="bottomLeft" state="frozen"/>
      <selection pane="bottomLeft" activeCell="L10" sqref="L10"/>
    </sheetView>
  </sheetViews>
  <sheetFormatPr defaultColWidth="8.7109375" defaultRowHeight="15" customHeight="1" x14ac:dyDescent="0.25"/>
  <cols>
    <col min="1" max="1" width="5.7109375" style="3" customWidth="1"/>
    <col min="2" max="2" width="10.140625" style="3" customWidth="1"/>
    <col min="3" max="3" width="8.7109375" style="3"/>
    <col min="4" max="4" width="20.7109375" style="3" customWidth="1"/>
    <col min="5" max="6" width="14.7109375" style="3" customWidth="1"/>
    <col min="7" max="8" width="18.7109375" style="3" customWidth="1"/>
    <col min="9" max="9" width="10.7109375" style="3" customWidth="1"/>
    <col min="10" max="10" width="8.7109375" style="3" customWidth="1"/>
    <col min="11" max="11" width="5.7109375" style="3" customWidth="1"/>
    <col min="12" max="16384" width="8.7109375" style="3"/>
  </cols>
  <sheetData>
    <row r="2" spans="2:10" ht="15" customHeight="1" x14ac:dyDescent="0.25">
      <c r="B2" s="7" t="s">
        <v>45</v>
      </c>
    </row>
    <row r="3" spans="2:10" ht="15" customHeight="1" x14ac:dyDescent="0.25">
      <c r="B3" s="7" t="s">
        <v>44</v>
      </c>
    </row>
    <row r="4" spans="2:10" ht="15" customHeight="1" x14ac:dyDescent="0.25">
      <c r="B4" s="7"/>
    </row>
    <row r="5" spans="2:10" ht="15" customHeight="1" x14ac:dyDescent="0.25">
      <c r="B5" s="42" t="s">
        <v>32</v>
      </c>
      <c r="C5" s="42" t="s">
        <v>0</v>
      </c>
      <c r="D5" s="42" t="s">
        <v>1</v>
      </c>
      <c r="E5" s="42" t="s">
        <v>35</v>
      </c>
      <c r="F5" s="42"/>
      <c r="G5" s="42" t="s">
        <v>3</v>
      </c>
      <c r="H5" s="42" t="s">
        <v>11</v>
      </c>
      <c r="I5" s="42" t="s">
        <v>10</v>
      </c>
      <c r="J5" s="43" t="s">
        <v>47</v>
      </c>
    </row>
    <row r="6" spans="2:10" ht="15" customHeight="1" x14ac:dyDescent="0.25">
      <c r="B6" s="42"/>
      <c r="C6" s="42"/>
      <c r="D6" s="42"/>
      <c r="E6" s="22" t="s">
        <v>33</v>
      </c>
      <c r="F6" s="22" t="s">
        <v>34</v>
      </c>
      <c r="G6" s="42"/>
      <c r="H6" s="42" t="s">
        <v>11</v>
      </c>
      <c r="I6" s="42" t="s">
        <v>10</v>
      </c>
      <c r="J6" s="43"/>
    </row>
    <row r="7" spans="2:10" ht="15" customHeight="1" x14ac:dyDescent="0.25">
      <c r="B7" s="4" t="s">
        <v>36</v>
      </c>
      <c r="C7" s="4" t="s">
        <v>37</v>
      </c>
      <c r="D7" s="4" t="s">
        <v>38</v>
      </c>
      <c r="E7" s="4" t="s">
        <v>39</v>
      </c>
      <c r="F7" s="4" t="s">
        <v>40</v>
      </c>
      <c r="G7" s="4" t="s">
        <v>41</v>
      </c>
      <c r="H7" s="4" t="s">
        <v>42</v>
      </c>
      <c r="I7" s="4" t="s">
        <v>43</v>
      </c>
      <c r="J7" s="4" t="s">
        <v>48</v>
      </c>
    </row>
    <row r="8" spans="2:10" ht="15" customHeight="1" x14ac:dyDescent="0.25">
      <c r="B8" s="4">
        <v>101</v>
      </c>
      <c r="C8" s="4" t="s">
        <v>74</v>
      </c>
      <c r="D8" s="3" t="str">
        <f>IF(LEN(Tabel.Sales01[[#This Row],[B]]),VLOOKUP(Tabel.Sales01[[#This Row],[B]],Tabel.Jaringan[],2,0),"")</f>
        <v>BOY CELL</v>
      </c>
      <c r="E8" s="6">
        <v>43381</v>
      </c>
      <c r="F8" s="6" t="s">
        <v>75</v>
      </c>
      <c r="G8" s="5">
        <v>100000</v>
      </c>
      <c r="H8" s="5"/>
      <c r="I8" s="4" t="s">
        <v>15</v>
      </c>
      <c r="J8" s="23">
        <f>IF(AND(Tabel.Sales01[[#This Row],[E]]&lt;&gt;"",Tabel.Sales01[[#This Row],[E]]&gt;='CETAK-01'!$C$4,Tabel.Sales01[[#This Row],[H]]="BELUM"),ROW(A1),"")</f>
        <v>1</v>
      </c>
    </row>
    <row r="9" spans="2:10" ht="15" customHeight="1" x14ac:dyDescent="0.25">
      <c r="B9" s="4">
        <v>102</v>
      </c>
      <c r="C9" s="4" t="s">
        <v>74</v>
      </c>
      <c r="D9" s="3" t="str">
        <f>IF(LEN(Tabel.Sales01[[#This Row],[B]]),VLOOKUP(Tabel.Sales01[[#This Row],[B]],Tabel.Jaringan[],2,0),"")</f>
        <v>BOY CELL</v>
      </c>
      <c r="E9" s="6">
        <v>43412</v>
      </c>
      <c r="F9" s="6" t="s">
        <v>76</v>
      </c>
      <c r="G9" s="5">
        <v>50000</v>
      </c>
      <c r="H9" s="5"/>
      <c r="I9" s="4" t="s">
        <v>15</v>
      </c>
      <c r="J9" s="23">
        <f>IF(AND(Tabel.Sales01[[#This Row],[E]]&lt;&gt;"",Tabel.Sales01[[#This Row],[E]]&gt;='CETAK-01'!$C$4,Tabel.Sales01[[#This Row],[H]]="BELUM"),ROW(A2),"")</f>
        <v>2</v>
      </c>
    </row>
    <row r="10" spans="2:10" ht="15" customHeight="1" x14ac:dyDescent="0.25">
      <c r="B10" s="4">
        <v>103</v>
      </c>
      <c r="C10" s="4" t="s">
        <v>74</v>
      </c>
      <c r="D10" s="3" t="str">
        <f>IF(LEN(Tabel.Sales01[[#This Row],[B]]),VLOOKUP(Tabel.Sales01[[#This Row],[B]],Tabel.Jaringan[],2,0),"")</f>
        <v>BOY CELL</v>
      </c>
      <c r="E10" s="6">
        <v>43442</v>
      </c>
      <c r="F10" s="6" t="s">
        <v>77</v>
      </c>
      <c r="G10" s="5">
        <v>150000</v>
      </c>
      <c r="H10" s="5"/>
      <c r="I10" s="4" t="s">
        <v>15</v>
      </c>
      <c r="J10" s="23">
        <f>IF(AND(Tabel.Sales01[[#This Row],[E]]&lt;&gt;"",Tabel.Sales01[[#This Row],[E]]&gt;='CETAK-01'!$C$4,Tabel.Sales01[[#This Row],[H]]="BELUM"),ROW(A3),"")</f>
        <v>3</v>
      </c>
    </row>
    <row r="11" spans="2:10" ht="15" customHeight="1" x14ac:dyDescent="0.25">
      <c r="B11" s="4">
        <v>104</v>
      </c>
      <c r="C11" s="4" t="s">
        <v>78</v>
      </c>
      <c r="D11" s="3" t="str">
        <f>IF(LEN(Tabel.Sales01[[#This Row],[B]]),VLOOKUP(Tabel.Sales01[[#This Row],[B]],Tabel.Jaringan[],2,0),"")</f>
        <v>MASKANAH</v>
      </c>
      <c r="E11" s="6">
        <v>43442</v>
      </c>
      <c r="F11" s="6" t="s">
        <v>77</v>
      </c>
      <c r="G11" s="5">
        <v>200000</v>
      </c>
      <c r="H11" s="5"/>
      <c r="I11" s="4" t="s">
        <v>15</v>
      </c>
      <c r="J11" s="23">
        <f>IF(AND(Tabel.Sales01[[#This Row],[E]]&lt;&gt;"",Tabel.Sales01[[#This Row],[E]]&gt;='CETAK-01'!$C$4,Tabel.Sales01[[#This Row],[H]]="BELUM"),ROW(A4),"")</f>
        <v>4</v>
      </c>
    </row>
    <row r="12" spans="2:10" ht="15" customHeight="1" x14ac:dyDescent="0.25">
      <c r="B12" s="4">
        <v>105</v>
      </c>
      <c r="C12" s="4" t="s">
        <v>79</v>
      </c>
      <c r="D12" s="3" t="str">
        <f>IF(LEN(Tabel.Sales01[[#This Row],[B]]),VLOOKUP(Tabel.Sales01[[#This Row],[B]],Tabel.Jaringan[],2,0),"")</f>
        <v>SUTY</v>
      </c>
      <c r="E12" s="6">
        <v>43442</v>
      </c>
      <c r="F12" s="6" t="s">
        <v>75</v>
      </c>
      <c r="G12" s="5">
        <v>300000</v>
      </c>
      <c r="H12" s="5"/>
      <c r="I12" s="4" t="s">
        <v>15</v>
      </c>
      <c r="J12" s="23">
        <f>IF(AND(Tabel.Sales01[[#This Row],[E]]&lt;&gt;"",Tabel.Sales01[[#This Row],[E]]&gt;='CETAK-01'!$C$4,Tabel.Sales01[[#This Row],[H]]="BELUM"),ROW(A5),"")</f>
        <v>5</v>
      </c>
    </row>
    <row r="13" spans="2:10" ht="15" customHeight="1" x14ac:dyDescent="0.25">
      <c r="B13" s="4"/>
      <c r="C13" s="4"/>
      <c r="D13" s="3" t="str">
        <f>IF(LEN(Tabel.Sales01[[#This Row],[B]]),VLOOKUP(Tabel.Sales01[[#This Row],[B]],Tabel.Jaringan[],2,0),"")</f>
        <v/>
      </c>
      <c r="E13" s="6"/>
      <c r="F13" s="6"/>
      <c r="G13" s="5"/>
      <c r="H13" s="5"/>
      <c r="I13" s="4"/>
      <c r="J13" s="23" t="str">
        <f>IF(AND(Tabel.Sales01[[#This Row],[E]]&lt;&gt;"",Tabel.Sales01[[#This Row],[E]]&gt;='CETAK-01'!$C$4,Tabel.Sales01[[#This Row],[H]]="BELUM"),ROW(A6),"")</f>
        <v/>
      </c>
    </row>
    <row r="14" spans="2:10" ht="15" customHeight="1" x14ac:dyDescent="0.25">
      <c r="B14" s="4"/>
      <c r="C14" s="4"/>
      <c r="D14" s="3" t="str">
        <f>IF(LEN(Tabel.Sales01[[#This Row],[B]]),VLOOKUP(Tabel.Sales01[[#This Row],[B]],Tabel.Jaringan[],2,0),"")</f>
        <v/>
      </c>
      <c r="E14" s="6"/>
      <c r="F14" s="6"/>
      <c r="G14" s="5"/>
      <c r="H14" s="5"/>
      <c r="I14" s="4"/>
      <c r="J14" s="23" t="str">
        <f>IF(AND(Tabel.Sales01[[#This Row],[E]]&lt;&gt;"",Tabel.Sales01[[#This Row],[E]]&gt;='CETAK-01'!$C$4,Tabel.Sales01[[#This Row],[H]]="BELUM"),ROW(A7),"")</f>
        <v/>
      </c>
    </row>
    <row r="15" spans="2:10" ht="15" customHeight="1" x14ac:dyDescent="0.25">
      <c r="B15" s="4"/>
      <c r="C15" s="4"/>
      <c r="D15" s="3" t="str">
        <f>IF(LEN(Tabel.Sales01[[#This Row],[B]]),VLOOKUP(Tabel.Sales01[[#This Row],[B]],Tabel.Jaringan[],2,0),"")</f>
        <v/>
      </c>
      <c r="E15" s="6"/>
      <c r="F15" s="6"/>
      <c r="G15" s="5"/>
      <c r="H15" s="5"/>
      <c r="I15" s="4"/>
      <c r="J15" s="23" t="str">
        <f>IF(AND(Tabel.Sales01[[#This Row],[E]]&lt;&gt;"",Tabel.Sales01[[#This Row],[E]]&gt;='CETAK-01'!$C$4,Tabel.Sales01[[#This Row],[H]]="BELUM"),ROW(A8),"")</f>
        <v/>
      </c>
    </row>
    <row r="16" spans="2:10" ht="15" customHeight="1" x14ac:dyDescent="0.25">
      <c r="B16" s="4"/>
      <c r="C16" s="4"/>
      <c r="D16" s="3" t="str">
        <f>IF(LEN(Tabel.Sales01[[#This Row],[B]]),VLOOKUP(Tabel.Sales01[[#This Row],[B]],Tabel.Jaringan[],2,0),"")</f>
        <v/>
      </c>
      <c r="E16" s="6"/>
      <c r="F16" s="6"/>
      <c r="G16" s="5"/>
      <c r="H16" s="5"/>
      <c r="I16" s="4"/>
      <c r="J16" s="23" t="str">
        <f>IF(AND(Tabel.Sales01[[#This Row],[E]]&lt;&gt;"",Tabel.Sales01[[#This Row],[E]]&gt;='CETAK-01'!$C$4,Tabel.Sales01[[#This Row],[H]]="BELUM"),ROW(A9),"")</f>
        <v/>
      </c>
    </row>
    <row r="17" spans="2:10" ht="15" customHeight="1" x14ac:dyDescent="0.25">
      <c r="B17" s="4"/>
      <c r="C17" s="4"/>
      <c r="D17" s="3" t="str">
        <f>IF(LEN(Tabel.Sales01[[#This Row],[B]]),VLOOKUP(Tabel.Sales01[[#This Row],[B]],Tabel.Jaringan[],2,0),"")</f>
        <v/>
      </c>
      <c r="E17" s="6"/>
      <c r="F17" s="6"/>
      <c r="G17" s="5"/>
      <c r="H17" s="5"/>
      <c r="I17" s="4"/>
      <c r="J17" s="23" t="str">
        <f>IF(AND(Tabel.Sales01[[#This Row],[E]]&lt;&gt;"",Tabel.Sales01[[#This Row],[E]]&gt;='CETAK-01'!$C$4,Tabel.Sales01[[#This Row],[H]]="BELUM"),ROW(A10),"")</f>
        <v/>
      </c>
    </row>
    <row r="18" spans="2:10" ht="15" customHeight="1" x14ac:dyDescent="0.25">
      <c r="B18" s="4"/>
      <c r="C18" s="4"/>
      <c r="D18" s="3" t="str">
        <f>IF(LEN(Tabel.Sales01[[#This Row],[B]]),VLOOKUP(Tabel.Sales01[[#This Row],[B]],Tabel.Jaringan[],2,0),"")</f>
        <v/>
      </c>
      <c r="E18" s="6"/>
      <c r="F18" s="6"/>
      <c r="G18" s="5"/>
      <c r="H18" s="5"/>
      <c r="I18" s="4"/>
      <c r="J18" s="23" t="str">
        <f>IF(AND(Tabel.Sales01[[#This Row],[E]]&lt;&gt;"",Tabel.Sales01[[#This Row],[E]]&gt;='CETAK-01'!$C$4,Tabel.Sales01[[#This Row],[H]]="BELUM"),ROW(A11),"")</f>
        <v/>
      </c>
    </row>
    <row r="19" spans="2:10" ht="15" customHeight="1" x14ac:dyDescent="0.25">
      <c r="B19" s="4"/>
      <c r="C19" s="4"/>
      <c r="D19" s="3" t="str">
        <f>IF(LEN(Tabel.Sales01[[#This Row],[B]]),VLOOKUP(Tabel.Sales01[[#This Row],[B]],Tabel.Jaringan[],2,0),"")</f>
        <v/>
      </c>
      <c r="E19" s="6"/>
      <c r="F19" s="6"/>
      <c r="G19" s="5"/>
      <c r="H19" s="5"/>
      <c r="I19" s="4"/>
      <c r="J19" s="23" t="str">
        <f>IF(AND(Tabel.Sales01[[#This Row],[E]]&lt;&gt;"",Tabel.Sales01[[#This Row],[E]]&gt;='CETAK-01'!$C$4,Tabel.Sales01[[#This Row],[H]]="BELUM"),ROW(A12),"")</f>
        <v/>
      </c>
    </row>
    <row r="20" spans="2:10" ht="15" customHeight="1" x14ac:dyDescent="0.25">
      <c r="B20" s="4"/>
      <c r="C20" s="4"/>
      <c r="D20" s="3" t="str">
        <f>IF(LEN(Tabel.Sales01[[#This Row],[B]]),VLOOKUP(Tabel.Sales01[[#This Row],[B]],Tabel.Jaringan[],2,0),"")</f>
        <v/>
      </c>
      <c r="E20" s="6"/>
      <c r="F20" s="6"/>
      <c r="G20" s="5"/>
      <c r="H20" s="5"/>
      <c r="I20" s="4"/>
      <c r="J20" s="23" t="str">
        <f>IF(AND(Tabel.Sales01[[#This Row],[E]]&lt;&gt;"",Tabel.Sales01[[#This Row],[E]]&gt;='CETAK-01'!$C$4,Tabel.Sales01[[#This Row],[H]]="BELUM"),ROW(A13),"")</f>
        <v/>
      </c>
    </row>
    <row r="21" spans="2:10" ht="15" customHeight="1" x14ac:dyDescent="0.25">
      <c r="B21" s="4"/>
      <c r="C21" s="4"/>
      <c r="D21" s="3" t="str">
        <f>IF(LEN(Tabel.Sales01[[#This Row],[B]]),VLOOKUP(Tabel.Sales01[[#This Row],[B]],Tabel.Jaringan[],2,0),"")</f>
        <v/>
      </c>
      <c r="E21" s="6"/>
      <c r="F21" s="6"/>
      <c r="G21" s="5"/>
      <c r="H21" s="5"/>
      <c r="I21" s="4"/>
      <c r="J21" s="23" t="str">
        <f>IF(AND(Tabel.Sales01[[#This Row],[E]]&lt;&gt;"",Tabel.Sales01[[#This Row],[E]]&gt;='CETAK-01'!$C$4,Tabel.Sales01[[#This Row],[H]]="BELUM"),ROW(A14),"")</f>
        <v/>
      </c>
    </row>
    <row r="22" spans="2:10" ht="15" customHeight="1" x14ac:dyDescent="0.25">
      <c r="B22" s="4"/>
      <c r="C22" s="4"/>
      <c r="D22" s="3" t="str">
        <f>IF(LEN(Tabel.Sales01[[#This Row],[B]]),VLOOKUP(Tabel.Sales01[[#This Row],[B]],Tabel.Jaringan[],2,0),"")</f>
        <v/>
      </c>
      <c r="E22" s="6"/>
      <c r="F22" s="6"/>
      <c r="G22" s="5"/>
      <c r="H22" s="5"/>
      <c r="I22" s="4"/>
      <c r="J22" s="23" t="str">
        <f>IF(AND(Tabel.Sales01[[#This Row],[E]]&lt;&gt;"",Tabel.Sales01[[#This Row],[E]]&gt;='CETAK-01'!$C$4,Tabel.Sales01[[#This Row],[H]]="BELUM"),ROW(A15),"")</f>
        <v/>
      </c>
    </row>
    <row r="23" spans="2:10" ht="15" customHeight="1" x14ac:dyDescent="0.25">
      <c r="B23" s="4"/>
      <c r="C23" s="4"/>
      <c r="D23" s="3" t="str">
        <f>IF(LEN(Tabel.Sales01[[#This Row],[B]]),VLOOKUP(Tabel.Sales01[[#This Row],[B]],Tabel.Jaringan[],2,0),"")</f>
        <v/>
      </c>
      <c r="E23" s="6"/>
      <c r="F23" s="6"/>
      <c r="G23" s="5"/>
      <c r="H23" s="5"/>
      <c r="I23" s="4"/>
      <c r="J23" s="23" t="str">
        <f>IF(AND(Tabel.Sales01[[#This Row],[E]]&lt;&gt;"",Tabel.Sales01[[#This Row],[E]]&gt;='CETAK-01'!$C$4,Tabel.Sales01[[#This Row],[H]]="BELUM"),ROW(A16),"")</f>
        <v/>
      </c>
    </row>
    <row r="24" spans="2:10" ht="15" customHeight="1" x14ac:dyDescent="0.25">
      <c r="B24" s="4"/>
      <c r="C24" s="4"/>
      <c r="D24" s="3" t="str">
        <f>IF(LEN(Tabel.Sales01[[#This Row],[B]]),VLOOKUP(Tabel.Sales01[[#This Row],[B]],Tabel.Jaringan[],2,0),"")</f>
        <v/>
      </c>
      <c r="E24" s="6"/>
      <c r="F24" s="6"/>
      <c r="G24" s="5"/>
      <c r="H24" s="5"/>
      <c r="I24" s="4"/>
      <c r="J24" s="23" t="str">
        <f>IF(AND(Tabel.Sales01[[#This Row],[E]]&lt;&gt;"",Tabel.Sales01[[#This Row],[E]]&gt;='CETAK-01'!$C$4,Tabel.Sales01[[#This Row],[H]]="BELUM"),ROW(A17),"")</f>
        <v/>
      </c>
    </row>
    <row r="25" spans="2:10" ht="15" customHeight="1" x14ac:dyDescent="0.25">
      <c r="B25" s="4"/>
      <c r="C25" s="4"/>
      <c r="D25" s="3" t="str">
        <f>IF(LEN(Tabel.Sales01[[#This Row],[B]]),VLOOKUP(Tabel.Sales01[[#This Row],[B]],Tabel.Jaringan[],2,0),"")</f>
        <v/>
      </c>
      <c r="E25" s="6"/>
      <c r="F25" s="6"/>
      <c r="G25" s="5"/>
      <c r="H25" s="5"/>
      <c r="I25" s="4"/>
      <c r="J25" s="23" t="str">
        <f>IF(AND(Tabel.Sales01[[#This Row],[E]]&lt;&gt;"",Tabel.Sales01[[#This Row],[E]]&gt;='CETAK-01'!$C$4,Tabel.Sales01[[#This Row],[H]]="BELUM"),ROW(A18),"")</f>
        <v/>
      </c>
    </row>
    <row r="26" spans="2:10" ht="15" customHeight="1" x14ac:dyDescent="0.25">
      <c r="B26" s="4"/>
      <c r="C26" s="4"/>
      <c r="D26" s="3" t="str">
        <f>IF(LEN(Tabel.Sales01[[#This Row],[B]]),VLOOKUP(Tabel.Sales01[[#This Row],[B]],Tabel.Jaringan[],2,0),"")</f>
        <v/>
      </c>
      <c r="E26" s="6"/>
      <c r="F26" s="6"/>
      <c r="G26" s="5"/>
      <c r="H26" s="5"/>
      <c r="I26" s="4"/>
      <c r="J26" s="23" t="str">
        <f>IF(AND(Tabel.Sales01[[#This Row],[E]]&lt;&gt;"",Tabel.Sales01[[#This Row],[E]]&gt;='CETAK-01'!$C$4,Tabel.Sales01[[#This Row],[H]]="BELUM"),ROW(A19),"")</f>
        <v/>
      </c>
    </row>
    <row r="27" spans="2:10" ht="15" customHeight="1" x14ac:dyDescent="0.25">
      <c r="B27" s="4"/>
      <c r="C27" s="4"/>
      <c r="D27" s="3" t="str">
        <f>IF(LEN(Tabel.Sales01[[#This Row],[B]]),VLOOKUP(Tabel.Sales01[[#This Row],[B]],Tabel.Jaringan[],2,0),"")</f>
        <v/>
      </c>
      <c r="E27" s="6"/>
      <c r="F27" s="6"/>
      <c r="G27" s="5"/>
      <c r="H27" s="5"/>
      <c r="I27" s="4"/>
      <c r="J27" s="23" t="str">
        <f>IF(AND(Tabel.Sales01[[#This Row],[E]]&lt;&gt;"",Tabel.Sales01[[#This Row],[E]]&gt;='CETAK-01'!$C$4,Tabel.Sales01[[#This Row],[H]]="BELUM"),ROW(A20),"")</f>
        <v/>
      </c>
    </row>
    <row r="28" spans="2:10" ht="15" customHeight="1" x14ac:dyDescent="0.25">
      <c r="B28" s="4"/>
      <c r="C28" s="4"/>
      <c r="D28" s="3" t="str">
        <f>IF(LEN(Tabel.Sales01[[#This Row],[B]]),VLOOKUP(Tabel.Sales01[[#This Row],[B]],Tabel.Jaringan[],2,0),"")</f>
        <v/>
      </c>
      <c r="E28" s="6"/>
      <c r="F28" s="6"/>
      <c r="G28" s="5"/>
      <c r="H28" s="5"/>
      <c r="I28" s="4"/>
      <c r="J28" s="23" t="str">
        <f>IF(AND(Tabel.Sales01[[#This Row],[E]]&lt;&gt;"",Tabel.Sales01[[#This Row],[E]]&gt;='CETAK-01'!$C$4,Tabel.Sales01[[#This Row],[H]]="BELUM"),ROW(A21),"")</f>
        <v/>
      </c>
    </row>
    <row r="29" spans="2:10" ht="15" customHeight="1" x14ac:dyDescent="0.25">
      <c r="B29" s="4"/>
      <c r="C29" s="4"/>
      <c r="D29" s="3" t="str">
        <f>IF(LEN(Tabel.Sales01[[#This Row],[B]]),VLOOKUP(Tabel.Sales01[[#This Row],[B]],Tabel.Jaringan[],2,0),"")</f>
        <v/>
      </c>
      <c r="E29" s="6"/>
      <c r="F29" s="6"/>
      <c r="G29" s="5"/>
      <c r="H29" s="5"/>
      <c r="I29" s="4"/>
      <c r="J29" s="23" t="str">
        <f>IF(AND(Tabel.Sales01[[#This Row],[E]]&lt;&gt;"",Tabel.Sales01[[#This Row],[E]]&gt;='CETAK-01'!$C$4,Tabel.Sales01[[#This Row],[H]]="BELUM"),ROW(A22),"")</f>
        <v/>
      </c>
    </row>
    <row r="30" spans="2:10" ht="15" customHeight="1" x14ac:dyDescent="0.25">
      <c r="B30" s="4"/>
      <c r="C30" s="4"/>
      <c r="D30" s="3" t="str">
        <f>IF(LEN(Tabel.Sales01[[#This Row],[B]]),VLOOKUP(Tabel.Sales01[[#This Row],[B]],Tabel.Jaringan[],2,0),"")</f>
        <v/>
      </c>
      <c r="E30" s="6"/>
      <c r="F30" s="6"/>
      <c r="G30" s="5"/>
      <c r="H30" s="5"/>
      <c r="I30" s="4"/>
      <c r="J30" s="23" t="str">
        <f>IF(AND(Tabel.Sales01[[#This Row],[E]]&lt;&gt;"",Tabel.Sales01[[#This Row],[E]]&gt;='CETAK-01'!$C$4,Tabel.Sales01[[#This Row],[H]]="BELUM"),ROW(A23),"")</f>
        <v/>
      </c>
    </row>
    <row r="31" spans="2:10" ht="15" customHeight="1" x14ac:dyDescent="0.25">
      <c r="B31" s="4"/>
      <c r="C31" s="4"/>
      <c r="D31" s="3" t="str">
        <f>IF(LEN(Tabel.Sales01[[#This Row],[B]]),VLOOKUP(Tabel.Sales01[[#This Row],[B]],Tabel.Jaringan[],2,0),"")</f>
        <v/>
      </c>
      <c r="E31" s="6"/>
      <c r="F31" s="6"/>
      <c r="G31" s="5"/>
      <c r="H31" s="5"/>
      <c r="I31" s="4"/>
      <c r="J31" s="23" t="str">
        <f>IF(AND(Tabel.Sales01[[#This Row],[E]]&lt;&gt;"",Tabel.Sales01[[#This Row],[E]]&gt;='CETAK-01'!$C$4,Tabel.Sales01[[#This Row],[H]]="BELUM"),ROW(A24),"")</f>
        <v/>
      </c>
    </row>
    <row r="32" spans="2:10" ht="15" customHeight="1" x14ac:dyDescent="0.25">
      <c r="B32" s="4"/>
      <c r="C32" s="4"/>
      <c r="D32" s="3" t="str">
        <f>IF(LEN(Tabel.Sales01[[#This Row],[B]]),VLOOKUP(Tabel.Sales01[[#This Row],[B]],Tabel.Jaringan[],2,0),"")</f>
        <v/>
      </c>
      <c r="E32" s="6"/>
      <c r="F32" s="6"/>
      <c r="G32" s="5"/>
      <c r="H32" s="5"/>
      <c r="I32" s="4"/>
      <c r="J32" s="23" t="str">
        <f>IF(AND(Tabel.Sales01[[#This Row],[E]]&lt;&gt;"",Tabel.Sales01[[#This Row],[E]]&gt;='CETAK-01'!$C$4,Tabel.Sales01[[#This Row],[H]]="BELUM"),ROW(A25),"")</f>
        <v/>
      </c>
    </row>
    <row r="33" spans="2:10" ht="15" customHeight="1" x14ac:dyDescent="0.25">
      <c r="B33" s="4"/>
      <c r="C33" s="4"/>
      <c r="D33" s="3" t="str">
        <f>IF(LEN(Tabel.Sales01[[#This Row],[B]]),VLOOKUP(Tabel.Sales01[[#This Row],[B]],Tabel.Jaringan[],2,0),"")</f>
        <v/>
      </c>
      <c r="E33" s="6"/>
      <c r="F33" s="6"/>
      <c r="G33" s="5"/>
      <c r="H33" s="5"/>
      <c r="I33" s="4"/>
      <c r="J33" s="23" t="str">
        <f>IF(AND(Tabel.Sales01[[#This Row],[E]]&lt;&gt;"",Tabel.Sales01[[#This Row],[E]]&gt;='CETAK-01'!$C$4,Tabel.Sales01[[#This Row],[H]]="BELUM"),ROW(A26),"")</f>
        <v/>
      </c>
    </row>
    <row r="34" spans="2:10" ht="15" customHeight="1" x14ac:dyDescent="0.25">
      <c r="B34" s="4"/>
      <c r="C34" s="4"/>
      <c r="D34" s="3" t="str">
        <f>IF(LEN(Tabel.Sales01[[#This Row],[B]]),VLOOKUP(Tabel.Sales01[[#This Row],[B]],Tabel.Jaringan[],2,0),"")</f>
        <v/>
      </c>
      <c r="E34" s="6"/>
      <c r="F34" s="6"/>
      <c r="G34" s="5"/>
      <c r="H34" s="5"/>
      <c r="I34" s="4"/>
      <c r="J34" s="23" t="str">
        <f>IF(AND(Tabel.Sales01[[#This Row],[E]]&lt;&gt;"",Tabel.Sales01[[#This Row],[E]]&gt;='CETAK-01'!$C$4,Tabel.Sales01[[#This Row],[H]]="BELUM"),ROW(A27),"")</f>
        <v/>
      </c>
    </row>
    <row r="35" spans="2:10" ht="15" customHeight="1" x14ac:dyDescent="0.25">
      <c r="B35" s="4"/>
      <c r="C35" s="4"/>
      <c r="D35" s="3" t="str">
        <f>IF(LEN(Tabel.Sales01[[#This Row],[B]]),VLOOKUP(Tabel.Sales01[[#This Row],[B]],Tabel.Jaringan[],2,0),"")</f>
        <v/>
      </c>
      <c r="E35" s="6"/>
      <c r="F35" s="6"/>
      <c r="G35" s="5"/>
      <c r="H35" s="5"/>
      <c r="I35" s="4"/>
      <c r="J35" s="23" t="str">
        <f>IF(AND(Tabel.Sales01[[#This Row],[E]]&lt;&gt;"",Tabel.Sales01[[#This Row],[E]]&gt;='CETAK-01'!$C$4,Tabel.Sales01[[#This Row],[H]]="BELUM"),ROW(A28),"")</f>
        <v/>
      </c>
    </row>
    <row r="36" spans="2:10" ht="15" customHeight="1" x14ac:dyDescent="0.25">
      <c r="B36" s="4"/>
      <c r="C36" s="4"/>
      <c r="D36" s="3" t="str">
        <f>IF(LEN(Tabel.Sales01[[#This Row],[B]]),VLOOKUP(Tabel.Sales01[[#This Row],[B]],Tabel.Jaringan[],2,0),"")</f>
        <v/>
      </c>
      <c r="E36" s="6"/>
      <c r="F36" s="6"/>
      <c r="G36" s="5"/>
      <c r="H36" s="5"/>
      <c r="I36" s="4"/>
      <c r="J36" s="23" t="str">
        <f>IF(AND(Tabel.Sales01[[#This Row],[E]]&lt;&gt;"",Tabel.Sales01[[#This Row],[E]]&gt;='CETAK-01'!$C$4,Tabel.Sales01[[#This Row],[H]]="BELUM"),ROW(A29),"")</f>
        <v/>
      </c>
    </row>
    <row r="37" spans="2:10" ht="15" customHeight="1" x14ac:dyDescent="0.25">
      <c r="B37" s="4"/>
      <c r="C37" s="4"/>
      <c r="D37" s="3" t="str">
        <f>IF(LEN(Tabel.Sales01[[#This Row],[B]]),VLOOKUP(Tabel.Sales01[[#This Row],[B]],Tabel.Jaringan[],2,0),"")</f>
        <v/>
      </c>
      <c r="E37" s="6"/>
      <c r="F37" s="6"/>
      <c r="G37" s="5"/>
      <c r="H37" s="5"/>
      <c r="I37" s="4"/>
      <c r="J37" s="23" t="str">
        <f>IF(AND(Tabel.Sales01[[#This Row],[E]]&lt;&gt;"",Tabel.Sales01[[#This Row],[E]]&gt;='CETAK-01'!$C$4,Tabel.Sales01[[#This Row],[H]]="BELUM"),ROW(A30),"")</f>
        <v/>
      </c>
    </row>
    <row r="38" spans="2:10" ht="15" customHeight="1" x14ac:dyDescent="0.25">
      <c r="B38" s="4"/>
      <c r="C38" s="4"/>
      <c r="D38" s="3" t="str">
        <f>IF(LEN(Tabel.Sales01[[#This Row],[B]]),VLOOKUP(Tabel.Sales01[[#This Row],[B]],Tabel.Jaringan[],2,0),"")</f>
        <v/>
      </c>
      <c r="E38" s="6"/>
      <c r="F38" s="6"/>
      <c r="G38" s="5"/>
      <c r="H38" s="5"/>
      <c r="I38" s="4"/>
      <c r="J38" s="23" t="str">
        <f>IF(AND(Tabel.Sales01[[#This Row],[E]]&lt;&gt;"",Tabel.Sales01[[#This Row],[E]]&gt;='CETAK-01'!$C$4,Tabel.Sales01[[#This Row],[H]]="BELUM"),ROW(A31),"")</f>
        <v/>
      </c>
    </row>
    <row r="39" spans="2:10" ht="15" customHeight="1" x14ac:dyDescent="0.25">
      <c r="B39" s="4"/>
      <c r="C39" s="4"/>
      <c r="D39" s="3" t="str">
        <f>IF(LEN(Tabel.Sales01[[#This Row],[B]]),VLOOKUP(Tabel.Sales01[[#This Row],[B]],Tabel.Jaringan[],2,0),"")</f>
        <v/>
      </c>
      <c r="E39" s="6"/>
      <c r="F39" s="6"/>
      <c r="G39" s="5"/>
      <c r="H39" s="5"/>
      <c r="I39" s="4"/>
      <c r="J39" s="23" t="str">
        <f>IF(AND(Tabel.Sales01[[#This Row],[E]]&lt;&gt;"",Tabel.Sales01[[#This Row],[E]]&gt;='CETAK-01'!$C$4,Tabel.Sales01[[#This Row],[H]]="BELUM"),ROW(A32),"")</f>
        <v/>
      </c>
    </row>
    <row r="40" spans="2:10" ht="15" customHeight="1" x14ac:dyDescent="0.25">
      <c r="B40" s="4"/>
      <c r="C40" s="4"/>
      <c r="D40" s="3" t="str">
        <f>IF(LEN(Tabel.Sales01[[#This Row],[B]]),VLOOKUP(Tabel.Sales01[[#This Row],[B]],Tabel.Jaringan[],2,0),"")</f>
        <v/>
      </c>
      <c r="E40" s="6"/>
      <c r="F40" s="6"/>
      <c r="G40" s="5"/>
      <c r="H40" s="5"/>
      <c r="I40" s="4"/>
      <c r="J40" s="23" t="str">
        <f>IF(AND(Tabel.Sales01[[#This Row],[E]]&lt;&gt;"",Tabel.Sales01[[#This Row],[E]]&gt;='CETAK-01'!$C$4,Tabel.Sales01[[#This Row],[H]]="BELUM"),ROW(A33),"")</f>
        <v/>
      </c>
    </row>
    <row r="41" spans="2:10" ht="15" customHeight="1" x14ac:dyDescent="0.25">
      <c r="B41" s="4"/>
      <c r="C41" s="4"/>
      <c r="D41" s="3" t="str">
        <f>IF(LEN(Tabel.Sales01[[#This Row],[B]]),VLOOKUP(Tabel.Sales01[[#This Row],[B]],Tabel.Jaringan[],2,0),"")</f>
        <v/>
      </c>
      <c r="E41" s="6"/>
      <c r="F41" s="6"/>
      <c r="G41" s="5"/>
      <c r="H41" s="5"/>
      <c r="I41" s="4"/>
      <c r="J41" s="23" t="str">
        <f>IF(AND(Tabel.Sales01[[#This Row],[E]]&lt;&gt;"",Tabel.Sales01[[#This Row],[E]]&gt;='CETAK-01'!$C$4,Tabel.Sales01[[#This Row],[H]]="BELUM"),ROW(A34),"")</f>
        <v/>
      </c>
    </row>
    <row r="42" spans="2:10" ht="15" customHeight="1" x14ac:dyDescent="0.25">
      <c r="B42" s="4"/>
      <c r="C42" s="4"/>
      <c r="D42" s="3" t="str">
        <f>IF(LEN(Tabel.Sales01[[#This Row],[B]]),VLOOKUP(Tabel.Sales01[[#This Row],[B]],Tabel.Jaringan[],2,0),"")</f>
        <v/>
      </c>
      <c r="E42" s="6"/>
      <c r="F42" s="6"/>
      <c r="G42" s="5"/>
      <c r="H42" s="5"/>
      <c r="I42" s="4"/>
      <c r="J42" s="23" t="str">
        <f>IF(AND(Tabel.Sales01[[#This Row],[E]]&lt;&gt;"",Tabel.Sales01[[#This Row],[E]]&gt;='CETAK-01'!$C$4,Tabel.Sales01[[#This Row],[H]]="BELUM"),ROW(A35),"")</f>
        <v/>
      </c>
    </row>
    <row r="43" spans="2:10" ht="15" customHeight="1" x14ac:dyDescent="0.25">
      <c r="B43" s="4"/>
      <c r="C43" s="4"/>
      <c r="D43" s="3" t="str">
        <f>IF(LEN(Tabel.Sales01[[#This Row],[B]]),VLOOKUP(Tabel.Sales01[[#This Row],[B]],Tabel.Jaringan[],2,0),"")</f>
        <v/>
      </c>
      <c r="E43" s="6"/>
      <c r="F43" s="6"/>
      <c r="G43" s="5"/>
      <c r="H43" s="5"/>
      <c r="I43" s="4"/>
      <c r="J43" s="23" t="str">
        <f>IF(AND(Tabel.Sales01[[#This Row],[E]]&lt;&gt;"",Tabel.Sales01[[#This Row],[E]]&gt;='CETAK-01'!$C$4,Tabel.Sales01[[#This Row],[H]]="BELUM"),ROW(A36),"")</f>
        <v/>
      </c>
    </row>
    <row r="44" spans="2:10" ht="15" customHeight="1" x14ac:dyDescent="0.25">
      <c r="B44" s="4"/>
      <c r="C44" s="4"/>
      <c r="D44" s="3" t="str">
        <f>IF(LEN(Tabel.Sales01[[#This Row],[B]]),VLOOKUP(Tabel.Sales01[[#This Row],[B]],Tabel.Jaringan[],2,0),"")</f>
        <v/>
      </c>
      <c r="E44" s="6"/>
      <c r="F44" s="6"/>
      <c r="G44" s="5"/>
      <c r="H44" s="5"/>
      <c r="I44" s="4"/>
      <c r="J44" s="23" t="str">
        <f>IF(AND(Tabel.Sales01[[#This Row],[E]]&lt;&gt;"",Tabel.Sales01[[#This Row],[E]]&gt;='CETAK-01'!$C$4,Tabel.Sales01[[#This Row],[H]]="BELUM"),ROW(A37),"")</f>
        <v/>
      </c>
    </row>
    <row r="45" spans="2:10" ht="15" customHeight="1" x14ac:dyDescent="0.25">
      <c r="B45" s="4"/>
      <c r="C45" s="4"/>
      <c r="D45" s="3" t="str">
        <f>IF(LEN(Tabel.Sales01[[#This Row],[B]]),VLOOKUP(Tabel.Sales01[[#This Row],[B]],Tabel.Jaringan[],2,0),"")</f>
        <v/>
      </c>
      <c r="E45" s="6"/>
      <c r="F45" s="6"/>
      <c r="G45" s="5"/>
      <c r="H45" s="5"/>
      <c r="I45" s="4"/>
      <c r="J45" s="23" t="str">
        <f>IF(AND(Tabel.Sales01[[#This Row],[E]]&lt;&gt;"",Tabel.Sales01[[#This Row],[E]]&gt;='CETAK-01'!$C$4,Tabel.Sales01[[#This Row],[H]]="BELUM"),ROW(A38),"")</f>
        <v/>
      </c>
    </row>
    <row r="46" spans="2:10" ht="15" customHeight="1" x14ac:dyDescent="0.25">
      <c r="B46" s="4"/>
      <c r="C46" s="4"/>
      <c r="D46" s="3" t="str">
        <f>IF(LEN(Tabel.Sales01[[#This Row],[B]]),VLOOKUP(Tabel.Sales01[[#This Row],[B]],Tabel.Jaringan[],2,0),"")</f>
        <v/>
      </c>
      <c r="E46" s="6"/>
      <c r="F46" s="6"/>
      <c r="G46" s="5"/>
      <c r="H46" s="5"/>
      <c r="I46" s="4"/>
      <c r="J46" s="23" t="str">
        <f>IF(AND(Tabel.Sales01[[#This Row],[E]]&lt;&gt;"",Tabel.Sales01[[#This Row],[E]]&gt;='CETAK-01'!$C$4,Tabel.Sales01[[#This Row],[H]]="BELUM"),ROW(A39),"")</f>
        <v/>
      </c>
    </row>
    <row r="47" spans="2:10" ht="15" customHeight="1" x14ac:dyDescent="0.25">
      <c r="B47" s="4"/>
      <c r="C47" s="4"/>
      <c r="D47" s="3" t="str">
        <f>IF(LEN(Tabel.Sales01[[#This Row],[B]]),VLOOKUP(Tabel.Sales01[[#This Row],[B]],Tabel.Jaringan[],2,0),"")</f>
        <v/>
      </c>
      <c r="E47" s="6"/>
      <c r="F47" s="6"/>
      <c r="G47" s="5"/>
      <c r="H47" s="5"/>
      <c r="I47" s="4"/>
      <c r="J47" s="23" t="str">
        <f>IF(AND(Tabel.Sales01[[#This Row],[E]]&lt;&gt;"",Tabel.Sales01[[#This Row],[E]]&gt;='CETAK-01'!$C$4,Tabel.Sales01[[#This Row],[H]]="BELUM"),ROW(A40),"")</f>
        <v/>
      </c>
    </row>
    <row r="48" spans="2:10" ht="15" customHeight="1" x14ac:dyDescent="0.25">
      <c r="B48" s="4"/>
      <c r="C48" s="4"/>
      <c r="D48" s="3" t="str">
        <f>IF(LEN(Tabel.Sales01[[#This Row],[B]]),VLOOKUP(Tabel.Sales01[[#This Row],[B]],Tabel.Jaringan[],2,0),"")</f>
        <v/>
      </c>
      <c r="E48" s="6"/>
      <c r="F48" s="6"/>
      <c r="G48" s="5"/>
      <c r="H48" s="5"/>
      <c r="I48" s="4"/>
      <c r="J48" s="23" t="str">
        <f>IF(AND(Tabel.Sales01[[#This Row],[E]]&lt;&gt;"",Tabel.Sales01[[#This Row],[E]]&gt;='CETAK-01'!$C$4,Tabel.Sales01[[#This Row],[H]]="BELUM"),ROW(A41),"")</f>
        <v/>
      </c>
    </row>
    <row r="49" spans="2:10" ht="15" customHeight="1" x14ac:dyDescent="0.25">
      <c r="B49" s="4"/>
      <c r="C49" s="4"/>
      <c r="D49" s="3" t="str">
        <f>IF(LEN(Tabel.Sales01[[#This Row],[B]]),VLOOKUP(Tabel.Sales01[[#This Row],[B]],Tabel.Jaringan[],2,0),"")</f>
        <v/>
      </c>
      <c r="E49" s="6"/>
      <c r="F49" s="6"/>
      <c r="G49" s="5"/>
      <c r="H49" s="5"/>
      <c r="I49" s="4"/>
      <c r="J49" s="23" t="str">
        <f>IF(AND(Tabel.Sales01[[#This Row],[E]]&lt;&gt;"",Tabel.Sales01[[#This Row],[E]]&gt;='CETAK-01'!$C$4,Tabel.Sales01[[#This Row],[H]]="BELUM"),ROW(A42),"")</f>
        <v/>
      </c>
    </row>
    <row r="50" spans="2:10" ht="15" customHeight="1" x14ac:dyDescent="0.25">
      <c r="B50" s="4"/>
      <c r="C50" s="4"/>
      <c r="D50" s="3" t="str">
        <f>IF(LEN(Tabel.Sales01[[#This Row],[B]]),VLOOKUP(Tabel.Sales01[[#This Row],[B]],Tabel.Jaringan[],2,0),"")</f>
        <v/>
      </c>
      <c r="E50" s="6"/>
      <c r="F50" s="6"/>
      <c r="G50" s="5"/>
      <c r="H50" s="5"/>
      <c r="I50" s="4"/>
      <c r="J50" s="23" t="str">
        <f>IF(AND(Tabel.Sales01[[#This Row],[E]]&lt;&gt;"",Tabel.Sales01[[#This Row],[E]]&gt;='CETAK-01'!$C$4,Tabel.Sales01[[#This Row],[H]]="BELUM"),ROW(A43),"")</f>
        <v/>
      </c>
    </row>
    <row r="51" spans="2:10" ht="15" customHeight="1" x14ac:dyDescent="0.25">
      <c r="B51" s="4"/>
      <c r="C51" s="4"/>
      <c r="D51" s="3" t="str">
        <f>IF(LEN(Tabel.Sales01[[#This Row],[B]]),VLOOKUP(Tabel.Sales01[[#This Row],[B]],Tabel.Jaringan[],2,0),"")</f>
        <v/>
      </c>
      <c r="E51" s="6"/>
      <c r="F51" s="6"/>
      <c r="G51" s="5"/>
      <c r="H51" s="5"/>
      <c r="I51" s="4"/>
      <c r="J51" s="23" t="str">
        <f>IF(AND(Tabel.Sales01[[#This Row],[E]]&lt;&gt;"",Tabel.Sales01[[#This Row],[E]]&gt;='CETAK-01'!$C$4,Tabel.Sales01[[#This Row],[H]]="BELUM"),ROW(A44),"")</f>
        <v/>
      </c>
    </row>
    <row r="52" spans="2:10" ht="15" customHeight="1" x14ac:dyDescent="0.25">
      <c r="B52" s="4"/>
      <c r="C52" s="4"/>
      <c r="D52" s="3" t="str">
        <f>IF(LEN(Tabel.Sales01[[#This Row],[B]]),VLOOKUP(Tabel.Sales01[[#This Row],[B]],Tabel.Jaringan[],2,0),"")</f>
        <v/>
      </c>
      <c r="E52" s="6"/>
      <c r="F52" s="6"/>
      <c r="G52" s="5"/>
      <c r="H52" s="5"/>
      <c r="I52" s="4"/>
      <c r="J52" s="23" t="str">
        <f>IF(AND(Tabel.Sales01[[#This Row],[E]]&lt;&gt;"",Tabel.Sales01[[#This Row],[E]]&gt;='CETAK-01'!$C$4,Tabel.Sales01[[#This Row],[H]]="BELUM"),ROW(A45),"")</f>
        <v/>
      </c>
    </row>
    <row r="53" spans="2:10" ht="15" customHeight="1" x14ac:dyDescent="0.25">
      <c r="B53" s="4"/>
      <c r="C53" s="4"/>
      <c r="D53" s="3" t="str">
        <f>IF(LEN(Tabel.Sales01[[#This Row],[B]]),VLOOKUP(Tabel.Sales01[[#This Row],[B]],Tabel.Jaringan[],2,0),"")</f>
        <v/>
      </c>
      <c r="E53" s="6"/>
      <c r="F53" s="6"/>
      <c r="G53" s="5"/>
      <c r="H53" s="5"/>
      <c r="I53" s="4"/>
      <c r="J53" s="23" t="str">
        <f>IF(AND(Tabel.Sales01[[#This Row],[E]]&lt;&gt;"",Tabel.Sales01[[#This Row],[E]]&gt;='CETAK-01'!$C$4,Tabel.Sales01[[#This Row],[H]]="BELUM"),ROW(A46),"")</f>
        <v/>
      </c>
    </row>
    <row r="54" spans="2:10" ht="15" customHeight="1" x14ac:dyDescent="0.25">
      <c r="B54" s="4"/>
      <c r="C54" s="4"/>
      <c r="D54" s="3" t="str">
        <f>IF(LEN(Tabel.Sales01[[#This Row],[B]]),VLOOKUP(Tabel.Sales01[[#This Row],[B]],Tabel.Jaringan[],2,0),"")</f>
        <v/>
      </c>
      <c r="E54" s="6"/>
      <c r="F54" s="6"/>
      <c r="G54" s="5"/>
      <c r="H54" s="5"/>
      <c r="I54" s="4"/>
      <c r="J54" s="23" t="str">
        <f>IF(AND(Tabel.Sales01[[#This Row],[E]]&lt;&gt;"",Tabel.Sales01[[#This Row],[E]]&gt;='CETAK-01'!$C$4,Tabel.Sales01[[#This Row],[H]]="BELUM"),ROW(A47),"")</f>
        <v/>
      </c>
    </row>
    <row r="55" spans="2:10" ht="15" customHeight="1" x14ac:dyDescent="0.25">
      <c r="B55" s="4"/>
      <c r="C55" s="4"/>
      <c r="D55" s="3" t="str">
        <f>IF(LEN(Tabel.Sales01[[#This Row],[B]]),VLOOKUP(Tabel.Sales01[[#This Row],[B]],Tabel.Jaringan[],2,0),"")</f>
        <v/>
      </c>
      <c r="E55" s="6"/>
      <c r="F55" s="6"/>
      <c r="G55" s="5"/>
      <c r="H55" s="5"/>
      <c r="I55" s="4"/>
      <c r="J55" s="23" t="str">
        <f>IF(AND(Tabel.Sales01[[#This Row],[E]]&lt;&gt;"",Tabel.Sales01[[#This Row],[E]]&gt;='CETAK-01'!$C$4,Tabel.Sales01[[#This Row],[H]]="BELUM"),ROW(A48),"")</f>
        <v/>
      </c>
    </row>
    <row r="56" spans="2:10" ht="15" customHeight="1" x14ac:dyDescent="0.25">
      <c r="B56" s="4"/>
      <c r="C56" s="4"/>
      <c r="D56" s="3" t="str">
        <f>IF(LEN(Tabel.Sales01[[#This Row],[B]]),VLOOKUP(Tabel.Sales01[[#This Row],[B]],Tabel.Jaringan[],2,0),"")</f>
        <v/>
      </c>
      <c r="E56" s="6"/>
      <c r="F56" s="6"/>
      <c r="G56" s="5"/>
      <c r="H56" s="5"/>
      <c r="I56" s="4"/>
      <c r="J56" s="23" t="str">
        <f>IF(AND(Tabel.Sales01[[#This Row],[E]]&lt;&gt;"",Tabel.Sales01[[#This Row],[E]]&gt;='CETAK-01'!$C$4,Tabel.Sales01[[#This Row],[H]]="BELUM"),ROW(A49),"")</f>
        <v/>
      </c>
    </row>
    <row r="57" spans="2:10" ht="15" customHeight="1" x14ac:dyDescent="0.25">
      <c r="B57" s="4"/>
      <c r="C57" s="4"/>
      <c r="D57" s="3" t="str">
        <f>IF(LEN(Tabel.Sales01[[#This Row],[B]]),VLOOKUP(Tabel.Sales01[[#This Row],[B]],Tabel.Jaringan[],2,0),"")</f>
        <v/>
      </c>
      <c r="E57" s="6"/>
      <c r="F57" s="6"/>
      <c r="G57" s="5"/>
      <c r="H57" s="5"/>
      <c r="I57" s="4"/>
      <c r="J57" s="23" t="str">
        <f>IF(AND(Tabel.Sales01[[#This Row],[E]]&lt;&gt;"",Tabel.Sales01[[#This Row],[E]]&gt;='CETAK-01'!$C$4,Tabel.Sales01[[#This Row],[H]]="BELUM"),ROW(A50),"")</f>
        <v/>
      </c>
    </row>
    <row r="58" spans="2:10" ht="15" customHeight="1" x14ac:dyDescent="0.25">
      <c r="B58" s="4"/>
      <c r="C58" s="4"/>
      <c r="D58" s="3" t="str">
        <f>IF(LEN(Tabel.Sales01[[#This Row],[B]]),VLOOKUP(Tabel.Sales01[[#This Row],[B]],Tabel.Jaringan[],2,0),"")</f>
        <v/>
      </c>
      <c r="E58" s="6"/>
      <c r="F58" s="6"/>
      <c r="G58" s="5"/>
      <c r="H58" s="5"/>
      <c r="I58" s="4"/>
      <c r="J58" s="23" t="str">
        <f>IF(AND(Tabel.Sales01[[#This Row],[E]]&lt;&gt;"",Tabel.Sales01[[#This Row],[E]]&gt;='CETAK-01'!$C$4,Tabel.Sales01[[#This Row],[H]]="BELUM"),ROW(A51),"")</f>
        <v/>
      </c>
    </row>
    <row r="59" spans="2:10" ht="15" customHeight="1" x14ac:dyDescent="0.25">
      <c r="B59" s="4"/>
      <c r="C59" s="4"/>
      <c r="D59" s="3" t="str">
        <f>IF(LEN(Tabel.Sales01[[#This Row],[B]]),VLOOKUP(Tabel.Sales01[[#This Row],[B]],Tabel.Jaringan[],2,0),"")</f>
        <v/>
      </c>
      <c r="E59" s="6"/>
      <c r="F59" s="6"/>
      <c r="G59" s="5"/>
      <c r="H59" s="5"/>
      <c r="I59" s="4"/>
      <c r="J59" s="23" t="str">
        <f>IF(AND(Tabel.Sales01[[#This Row],[E]]&lt;&gt;"",Tabel.Sales01[[#This Row],[E]]&gt;='CETAK-01'!$C$4,Tabel.Sales01[[#This Row],[H]]="BELUM"),ROW(A52),"")</f>
        <v/>
      </c>
    </row>
    <row r="60" spans="2:10" ht="15" customHeight="1" x14ac:dyDescent="0.25">
      <c r="B60" s="4"/>
      <c r="C60" s="4"/>
      <c r="D60" s="3" t="str">
        <f>IF(LEN(Tabel.Sales01[[#This Row],[B]]),VLOOKUP(Tabel.Sales01[[#This Row],[B]],Tabel.Jaringan[],2,0),"")</f>
        <v/>
      </c>
      <c r="E60" s="6"/>
      <c r="F60" s="6"/>
      <c r="G60" s="5"/>
      <c r="H60" s="5"/>
      <c r="I60" s="4"/>
      <c r="J60" s="23" t="str">
        <f>IF(AND(Tabel.Sales01[[#This Row],[E]]&lt;&gt;"",Tabel.Sales01[[#This Row],[E]]&gt;='CETAK-01'!$C$4,Tabel.Sales01[[#This Row],[H]]="BELUM"),ROW(A53),"")</f>
        <v/>
      </c>
    </row>
    <row r="61" spans="2:10" ht="15" customHeight="1" x14ac:dyDescent="0.25">
      <c r="B61" s="4"/>
      <c r="C61" s="4"/>
      <c r="D61" s="3" t="str">
        <f>IF(LEN(Tabel.Sales01[[#This Row],[B]]),VLOOKUP(Tabel.Sales01[[#This Row],[B]],Tabel.Jaringan[],2,0),"")</f>
        <v/>
      </c>
      <c r="E61" s="6"/>
      <c r="F61" s="6"/>
      <c r="G61" s="5"/>
      <c r="H61" s="5"/>
      <c r="I61" s="4"/>
      <c r="J61" s="23" t="str">
        <f>IF(AND(Tabel.Sales01[[#This Row],[E]]&lt;&gt;"",Tabel.Sales01[[#This Row],[E]]&gt;='CETAK-01'!$C$4,Tabel.Sales01[[#This Row],[H]]="BELUM"),ROW(A54),"")</f>
        <v/>
      </c>
    </row>
    <row r="62" spans="2:10" ht="15" customHeight="1" x14ac:dyDescent="0.25">
      <c r="B62" s="4"/>
      <c r="C62" s="4"/>
      <c r="D62" s="3" t="str">
        <f>IF(LEN(Tabel.Sales01[[#This Row],[B]]),VLOOKUP(Tabel.Sales01[[#This Row],[B]],Tabel.Jaringan[],2,0),"")</f>
        <v/>
      </c>
      <c r="E62" s="6"/>
      <c r="F62" s="6"/>
      <c r="G62" s="5"/>
      <c r="H62" s="5"/>
      <c r="I62" s="4"/>
      <c r="J62" s="23" t="str">
        <f>IF(AND(Tabel.Sales01[[#This Row],[E]]&lt;&gt;"",Tabel.Sales01[[#This Row],[E]]&gt;='CETAK-01'!$C$4,Tabel.Sales01[[#This Row],[H]]="BELUM"),ROW(A55),"")</f>
        <v/>
      </c>
    </row>
    <row r="63" spans="2:10" ht="15" customHeight="1" x14ac:dyDescent="0.25">
      <c r="B63" s="4"/>
      <c r="C63" s="4"/>
      <c r="D63" s="3" t="str">
        <f>IF(LEN(Tabel.Sales01[[#This Row],[B]]),VLOOKUP(Tabel.Sales01[[#This Row],[B]],Tabel.Jaringan[],2,0),"")</f>
        <v/>
      </c>
      <c r="E63" s="6"/>
      <c r="F63" s="6"/>
      <c r="G63" s="5"/>
      <c r="H63" s="5"/>
      <c r="I63" s="4"/>
      <c r="J63" s="23" t="str">
        <f>IF(AND(Tabel.Sales01[[#This Row],[E]]&lt;&gt;"",Tabel.Sales01[[#This Row],[E]]&gt;='CETAK-01'!$C$4,Tabel.Sales01[[#This Row],[H]]="BELUM"),ROW(A56),"")</f>
        <v/>
      </c>
    </row>
    <row r="64" spans="2:10" ht="15" customHeight="1" x14ac:dyDescent="0.25">
      <c r="B64" s="4"/>
      <c r="C64" s="4"/>
      <c r="D64" s="3" t="str">
        <f>IF(LEN(Tabel.Sales01[[#This Row],[B]]),VLOOKUP(Tabel.Sales01[[#This Row],[B]],Tabel.Jaringan[],2,0),"")</f>
        <v/>
      </c>
      <c r="E64" s="6"/>
      <c r="F64" s="6"/>
      <c r="G64" s="5"/>
      <c r="H64" s="5"/>
      <c r="I64" s="4"/>
      <c r="J64" s="23" t="str">
        <f>IF(AND(Tabel.Sales01[[#This Row],[E]]&lt;&gt;"",Tabel.Sales01[[#This Row],[E]]&gt;='CETAK-01'!$C$4,Tabel.Sales01[[#This Row],[H]]="BELUM"),ROW(A57),"")</f>
        <v/>
      </c>
    </row>
    <row r="65" spans="2:10" ht="15" customHeight="1" x14ac:dyDescent="0.25">
      <c r="B65" s="4"/>
      <c r="C65" s="4"/>
      <c r="D65" s="3" t="str">
        <f>IF(LEN(Tabel.Sales01[[#This Row],[B]]),VLOOKUP(Tabel.Sales01[[#This Row],[B]],Tabel.Jaringan[],2,0),"")</f>
        <v/>
      </c>
      <c r="E65" s="6"/>
      <c r="F65" s="6"/>
      <c r="G65" s="5"/>
      <c r="H65" s="5"/>
      <c r="I65" s="4"/>
      <c r="J65" s="23" t="str">
        <f>IF(AND(Tabel.Sales01[[#This Row],[E]]&lt;&gt;"",Tabel.Sales01[[#This Row],[E]]&gt;='CETAK-01'!$C$4,Tabel.Sales01[[#This Row],[H]]="BELUM"),ROW(A58),"")</f>
        <v/>
      </c>
    </row>
    <row r="66" spans="2:10" ht="15" customHeight="1" x14ac:dyDescent="0.25">
      <c r="B66" s="4"/>
      <c r="C66" s="4"/>
      <c r="D66" s="3" t="str">
        <f>IF(LEN(Tabel.Sales01[[#This Row],[B]]),VLOOKUP(Tabel.Sales01[[#This Row],[B]],Tabel.Jaringan[],2,0),"")</f>
        <v/>
      </c>
      <c r="E66" s="6"/>
      <c r="F66" s="6"/>
      <c r="G66" s="5"/>
      <c r="H66" s="5"/>
      <c r="I66" s="4"/>
      <c r="J66" s="23" t="str">
        <f>IF(AND(Tabel.Sales01[[#This Row],[E]]&lt;&gt;"",Tabel.Sales01[[#This Row],[E]]&gt;='CETAK-01'!$C$4,Tabel.Sales01[[#This Row],[H]]="BELUM"),ROW(A59),"")</f>
        <v/>
      </c>
    </row>
    <row r="67" spans="2:10" ht="15" customHeight="1" x14ac:dyDescent="0.25">
      <c r="B67" s="4"/>
      <c r="C67" s="4"/>
      <c r="D67" s="3" t="str">
        <f>IF(LEN(Tabel.Sales01[[#This Row],[B]]),VLOOKUP(Tabel.Sales01[[#This Row],[B]],Tabel.Jaringan[],2,0),"")</f>
        <v/>
      </c>
      <c r="E67" s="6"/>
      <c r="F67" s="6"/>
      <c r="G67" s="5"/>
      <c r="H67" s="5"/>
      <c r="I67" s="4"/>
      <c r="J67" s="23" t="str">
        <f>IF(AND(Tabel.Sales01[[#This Row],[E]]&lt;&gt;"",Tabel.Sales01[[#This Row],[E]]&gt;='CETAK-01'!$C$4,Tabel.Sales01[[#This Row],[H]]="BELUM"),ROW(A60),"")</f>
        <v/>
      </c>
    </row>
    <row r="68" spans="2:10" ht="15" customHeight="1" x14ac:dyDescent="0.25">
      <c r="B68" s="4"/>
      <c r="C68" s="4"/>
      <c r="D68" s="3" t="str">
        <f>IF(LEN(Tabel.Sales01[[#This Row],[B]]),VLOOKUP(Tabel.Sales01[[#This Row],[B]],Tabel.Jaringan[],2,0),"")</f>
        <v/>
      </c>
      <c r="E68" s="6"/>
      <c r="F68" s="6"/>
      <c r="G68" s="5"/>
      <c r="H68" s="5"/>
      <c r="I68" s="4"/>
      <c r="J68" s="23" t="str">
        <f>IF(AND(Tabel.Sales01[[#This Row],[E]]&lt;&gt;"",Tabel.Sales01[[#This Row],[E]]&gt;='CETAK-01'!$C$4,Tabel.Sales01[[#This Row],[H]]="BELUM"),ROW(A61),"")</f>
        <v/>
      </c>
    </row>
    <row r="69" spans="2:10" ht="15" customHeight="1" x14ac:dyDescent="0.25">
      <c r="B69" s="4"/>
      <c r="C69" s="4"/>
      <c r="D69" s="3" t="str">
        <f>IF(LEN(Tabel.Sales01[[#This Row],[B]]),VLOOKUP(Tabel.Sales01[[#This Row],[B]],Tabel.Jaringan[],2,0),"")</f>
        <v/>
      </c>
      <c r="E69" s="6"/>
      <c r="F69" s="6"/>
      <c r="G69" s="5"/>
      <c r="H69" s="5"/>
      <c r="I69" s="4"/>
      <c r="J69" s="23" t="str">
        <f>IF(AND(Tabel.Sales01[[#This Row],[E]]&lt;&gt;"",Tabel.Sales01[[#This Row],[E]]&gt;='CETAK-01'!$C$4,Tabel.Sales01[[#This Row],[H]]="BELUM"),ROW(A62),"")</f>
        <v/>
      </c>
    </row>
    <row r="70" spans="2:10" ht="15" customHeight="1" x14ac:dyDescent="0.25">
      <c r="B70" s="4"/>
      <c r="C70" s="4"/>
      <c r="D70" s="3" t="str">
        <f>IF(LEN(Tabel.Sales01[[#This Row],[B]]),VLOOKUP(Tabel.Sales01[[#This Row],[B]],Tabel.Jaringan[],2,0),"")</f>
        <v/>
      </c>
      <c r="E70" s="6"/>
      <c r="F70" s="6"/>
      <c r="G70" s="5"/>
      <c r="H70" s="5"/>
      <c r="I70" s="4"/>
      <c r="J70" s="23" t="str">
        <f>IF(AND(Tabel.Sales01[[#This Row],[E]]&lt;&gt;"",Tabel.Sales01[[#This Row],[E]]&gt;='CETAK-01'!$C$4,Tabel.Sales01[[#This Row],[H]]="BELUM"),ROW(A63),"")</f>
        <v/>
      </c>
    </row>
    <row r="71" spans="2:10" ht="15" customHeight="1" x14ac:dyDescent="0.25">
      <c r="B71" s="4"/>
      <c r="C71" s="4"/>
      <c r="D71" s="3" t="str">
        <f>IF(LEN(Tabel.Sales01[[#This Row],[B]]),VLOOKUP(Tabel.Sales01[[#This Row],[B]],Tabel.Jaringan[],2,0),"")</f>
        <v/>
      </c>
      <c r="E71" s="6"/>
      <c r="F71" s="6"/>
      <c r="G71" s="5"/>
      <c r="H71" s="5"/>
      <c r="I71" s="4"/>
      <c r="J71" s="23" t="str">
        <f>IF(AND(Tabel.Sales01[[#This Row],[E]]&lt;&gt;"",Tabel.Sales01[[#This Row],[E]]&gt;='CETAK-01'!$C$4,Tabel.Sales01[[#This Row],[H]]="BELUM"),ROW(A64),"")</f>
        <v/>
      </c>
    </row>
    <row r="72" spans="2:10" ht="15" customHeight="1" x14ac:dyDescent="0.25">
      <c r="B72" s="4"/>
      <c r="C72" s="4"/>
      <c r="D72" s="3" t="str">
        <f>IF(LEN(Tabel.Sales01[[#This Row],[B]]),VLOOKUP(Tabel.Sales01[[#This Row],[B]],Tabel.Jaringan[],2,0),"")</f>
        <v/>
      </c>
      <c r="E72" s="6"/>
      <c r="F72" s="6"/>
      <c r="G72" s="5"/>
      <c r="H72" s="5"/>
      <c r="I72" s="4"/>
      <c r="J72" s="23" t="str">
        <f>IF(AND(Tabel.Sales01[[#This Row],[E]]&lt;&gt;"",Tabel.Sales01[[#This Row],[E]]&gt;='CETAK-01'!$C$4,Tabel.Sales01[[#This Row],[H]]="BELUM"),ROW(A65),"")</f>
        <v/>
      </c>
    </row>
    <row r="73" spans="2:10" ht="15" customHeight="1" x14ac:dyDescent="0.25">
      <c r="B73" s="4"/>
      <c r="C73" s="4"/>
      <c r="D73" s="3" t="str">
        <f>IF(LEN(Tabel.Sales01[[#This Row],[B]]),VLOOKUP(Tabel.Sales01[[#This Row],[B]],Tabel.Jaringan[],2,0),"")</f>
        <v/>
      </c>
      <c r="E73" s="6"/>
      <c r="F73" s="6"/>
      <c r="G73" s="5"/>
      <c r="H73" s="5"/>
      <c r="I73" s="4"/>
      <c r="J73" s="23" t="str">
        <f>IF(AND(Tabel.Sales01[[#This Row],[E]]&lt;&gt;"",Tabel.Sales01[[#This Row],[E]]&gt;='CETAK-01'!$C$4,Tabel.Sales01[[#This Row],[H]]="BELUM"),ROW(A66),"")</f>
        <v/>
      </c>
    </row>
    <row r="74" spans="2:10" ht="15" customHeight="1" x14ac:dyDescent="0.25">
      <c r="B74" s="4"/>
      <c r="C74" s="4"/>
      <c r="D74" s="3" t="str">
        <f>IF(LEN(Tabel.Sales01[[#This Row],[B]]),VLOOKUP(Tabel.Sales01[[#This Row],[B]],Tabel.Jaringan[],2,0),"")</f>
        <v/>
      </c>
      <c r="E74" s="6"/>
      <c r="F74" s="6"/>
      <c r="G74" s="5"/>
      <c r="H74" s="5"/>
      <c r="I74" s="4"/>
      <c r="J74" s="23" t="str">
        <f>IF(AND(Tabel.Sales01[[#This Row],[E]]&lt;&gt;"",Tabel.Sales01[[#This Row],[E]]&gt;='CETAK-01'!$C$4,Tabel.Sales01[[#This Row],[H]]="BELUM"),ROW(A67),"")</f>
        <v/>
      </c>
    </row>
    <row r="75" spans="2:10" ht="15" customHeight="1" x14ac:dyDescent="0.25">
      <c r="B75" s="4"/>
      <c r="C75" s="4"/>
      <c r="D75" s="3" t="str">
        <f>IF(LEN(Tabel.Sales01[[#This Row],[B]]),VLOOKUP(Tabel.Sales01[[#This Row],[B]],Tabel.Jaringan[],2,0),"")</f>
        <v/>
      </c>
      <c r="E75" s="6"/>
      <c r="F75" s="6"/>
      <c r="G75" s="5"/>
      <c r="H75" s="5"/>
      <c r="I75" s="4"/>
      <c r="J75" s="23" t="str">
        <f>IF(AND(Tabel.Sales01[[#This Row],[E]]&lt;&gt;"",Tabel.Sales01[[#This Row],[E]]&gt;='CETAK-01'!$C$4,Tabel.Sales01[[#This Row],[H]]="BELUM"),ROW(A68),"")</f>
        <v/>
      </c>
    </row>
    <row r="76" spans="2:10" ht="15" customHeight="1" x14ac:dyDescent="0.25">
      <c r="B76" s="4"/>
      <c r="C76" s="4"/>
      <c r="D76" s="3" t="str">
        <f>IF(LEN(Tabel.Sales01[[#This Row],[B]]),VLOOKUP(Tabel.Sales01[[#This Row],[B]],Tabel.Jaringan[],2,0),"")</f>
        <v/>
      </c>
      <c r="E76" s="6"/>
      <c r="F76" s="6"/>
      <c r="G76" s="5"/>
      <c r="H76" s="5"/>
      <c r="I76" s="4"/>
      <c r="J76" s="23" t="str">
        <f>IF(AND(Tabel.Sales01[[#This Row],[E]]&lt;&gt;"",Tabel.Sales01[[#This Row],[E]]&gt;='CETAK-01'!$C$4,Tabel.Sales01[[#This Row],[H]]="BELUM"),ROW(A69),"")</f>
        <v/>
      </c>
    </row>
    <row r="77" spans="2:10" ht="15" customHeight="1" x14ac:dyDescent="0.25">
      <c r="B77" s="4"/>
      <c r="C77" s="4"/>
      <c r="D77" s="3" t="str">
        <f>IF(LEN(Tabel.Sales01[[#This Row],[B]]),VLOOKUP(Tabel.Sales01[[#This Row],[B]],Tabel.Jaringan[],2,0),"")</f>
        <v/>
      </c>
      <c r="E77" s="6"/>
      <c r="F77" s="6"/>
      <c r="G77" s="5"/>
      <c r="H77" s="5"/>
      <c r="I77" s="4"/>
      <c r="J77" s="23" t="str">
        <f>IF(AND(Tabel.Sales01[[#This Row],[E]]&lt;&gt;"",Tabel.Sales01[[#This Row],[E]]&gt;='CETAK-01'!$C$4,Tabel.Sales01[[#This Row],[H]]="BELUM"),ROW(A70),"")</f>
        <v/>
      </c>
    </row>
    <row r="78" spans="2:10" ht="15" customHeight="1" x14ac:dyDescent="0.25">
      <c r="B78" s="4"/>
      <c r="C78" s="4"/>
      <c r="D78" s="3" t="str">
        <f>IF(LEN(Tabel.Sales01[[#This Row],[B]]),VLOOKUP(Tabel.Sales01[[#This Row],[B]],Tabel.Jaringan[],2,0),"")</f>
        <v/>
      </c>
      <c r="E78" s="6"/>
      <c r="F78" s="6"/>
      <c r="G78" s="5"/>
      <c r="H78" s="5"/>
      <c r="I78" s="4"/>
      <c r="J78" s="23" t="str">
        <f>IF(AND(Tabel.Sales01[[#This Row],[E]]&lt;&gt;"",Tabel.Sales01[[#This Row],[E]]&gt;='CETAK-01'!$C$4,Tabel.Sales01[[#This Row],[H]]="BELUM"),ROW(A71),"")</f>
        <v/>
      </c>
    </row>
    <row r="79" spans="2:10" ht="15" customHeight="1" x14ac:dyDescent="0.25">
      <c r="B79" s="37"/>
      <c r="C79" s="37"/>
      <c r="D79" s="38"/>
      <c r="E79" s="37"/>
      <c r="F79" s="37" t="s">
        <v>4</v>
      </c>
      <c r="G79" s="39">
        <f>SUBTOTAL(109,Tabel.Sales01[F])</f>
        <v>800000</v>
      </c>
      <c r="H79" s="39">
        <f>SUBTOTAL(109,Tabel.Sales01[G])</f>
        <v>0</v>
      </c>
      <c r="I79" s="37" t="str">
        <f>IF(Tabel.Sales01[[#Totals],[G]]="","BELUM",IF(Tabel.Sales01[[#Totals],[G]]&lt;Tabel.Sales01[[#Totals],[F]],"KURANG",IF(Tabel.Sales01[[#Totals],[G]]=Tabel.Sales01[[#Totals],[F]],"LUNAS",IF(Tabel.Sales01[[#Totals],[G]]&gt;Tabel.Sales01[[#Totals],[F]],"LEBIH"))))</f>
        <v>KURANG</v>
      </c>
      <c r="J79" s="37"/>
    </row>
  </sheetData>
  <mergeCells count="8">
    <mergeCell ref="I5:I6"/>
    <mergeCell ref="J5:J6"/>
    <mergeCell ref="B5:B6"/>
    <mergeCell ref="C5:C6"/>
    <mergeCell ref="D5:D6"/>
    <mergeCell ref="E5:F5"/>
    <mergeCell ref="G5:G6"/>
    <mergeCell ref="H5:H6"/>
  </mergeCells>
  <conditionalFormatting sqref="I8:J78">
    <cfRule type="expression" dxfId="9" priority="1">
      <formula>I8="BELUM"</formula>
    </cfRule>
  </conditionalFormatting>
  <dataValidations count="2">
    <dataValidation type="list" allowBlank="1" sqref="I8:I78">
      <formula1>"LUNAS,BELUM"</formula1>
    </dataValidation>
    <dataValidation type="list" allowBlank="1" sqref="C8:C78">
      <formula1>INDIRECT("Tabel.Jaringan[ID]")</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H25"/>
  <sheetViews>
    <sheetView tabSelected="1" workbookViewId="0">
      <selection activeCell="O15" sqref="O15"/>
    </sheetView>
  </sheetViews>
  <sheetFormatPr defaultRowHeight="15" customHeight="1" x14ac:dyDescent="0.25"/>
  <cols>
    <col min="1" max="1" width="5.7109375" style="10" customWidth="1"/>
    <col min="2" max="3" width="12.7109375" style="10" customWidth="1"/>
    <col min="4" max="4" width="13.5703125" style="10" customWidth="1"/>
    <col min="5" max="6" width="13.7109375" style="10" customWidth="1"/>
    <col min="7" max="8" width="15.7109375" style="10" customWidth="1"/>
    <col min="9" max="16384" width="9.140625" style="10"/>
  </cols>
  <sheetData>
    <row r="1" spans="2:8" s="8" customFormat="1" ht="30" customHeight="1" x14ac:dyDescent="0.25">
      <c r="B1" s="44" t="s">
        <v>12</v>
      </c>
      <c r="C1" s="44"/>
      <c r="D1" s="44"/>
      <c r="E1" s="44"/>
      <c r="F1" s="44"/>
      <c r="G1" s="44"/>
      <c r="H1" s="44"/>
    </row>
    <row r="2" spans="2:8" ht="15" customHeight="1" x14ac:dyDescent="0.25">
      <c r="B2" s="9"/>
      <c r="C2" s="9"/>
      <c r="D2" s="9"/>
      <c r="E2" s="9"/>
      <c r="F2" s="9"/>
      <c r="G2" s="9"/>
      <c r="H2" s="9"/>
    </row>
    <row r="3" spans="2:8" ht="15" customHeight="1" x14ac:dyDescent="0.25">
      <c r="B3" s="34" t="s">
        <v>46</v>
      </c>
      <c r="C3" s="32" t="s">
        <v>9</v>
      </c>
    </row>
    <row r="4" spans="2:8" ht="15" customHeight="1" x14ac:dyDescent="0.25">
      <c r="B4" s="34" t="s">
        <v>35</v>
      </c>
      <c r="C4" s="33" t="s">
        <v>75</v>
      </c>
    </row>
    <row r="5" spans="2:8" ht="15" customHeight="1" x14ac:dyDescent="0.25">
      <c r="C5" s="11"/>
    </row>
    <row r="6" spans="2:8" ht="15" customHeight="1" x14ac:dyDescent="0.25">
      <c r="B6" s="7" t="s">
        <v>12</v>
      </c>
    </row>
    <row r="7" spans="2:8" ht="20.100000000000001" customHeight="1" x14ac:dyDescent="0.25">
      <c r="B7" s="45" t="s">
        <v>2</v>
      </c>
      <c r="C7" s="45" t="s">
        <v>0</v>
      </c>
      <c r="D7" s="45" t="s">
        <v>1</v>
      </c>
      <c r="E7" s="45" t="s">
        <v>35</v>
      </c>
      <c r="F7" s="45"/>
      <c r="G7" s="45" t="s">
        <v>3</v>
      </c>
      <c r="H7" s="45" t="s">
        <v>67</v>
      </c>
    </row>
    <row r="8" spans="2:8" ht="20.100000000000001" customHeight="1" x14ac:dyDescent="0.25">
      <c r="B8" s="45"/>
      <c r="C8" s="45"/>
      <c r="D8" s="45"/>
      <c r="E8" s="19" t="s">
        <v>33</v>
      </c>
      <c r="F8" s="19" t="s">
        <v>34</v>
      </c>
      <c r="G8" s="45"/>
      <c r="H8" s="45"/>
    </row>
    <row r="9" spans="2:8" ht="15" customHeight="1" x14ac:dyDescent="0.25">
      <c r="B9" s="20">
        <f>IFERROR(INDEX(Tabel.Sales01[A],SMALL(Tabel.Sales01[I],ROW(A1)),1),"")</f>
        <v>101</v>
      </c>
      <c r="C9" s="12" t="str">
        <f>IF($B9&lt;&gt;"",VLOOKUP($B9,Tabel.Sales01[],COLUMN(B$2),0),"")</f>
        <v>sy001</v>
      </c>
      <c r="D9" s="12" t="str">
        <f>IF($B9&lt;&gt;"",VLOOKUP($B9,Tabel.Sales01[],COLUMN(C$2),0),"")</f>
        <v>BOY CELL</v>
      </c>
      <c r="E9" s="24">
        <f>IF($B9&lt;&gt;"",VLOOKUP($B9,Tabel.Sales01[],COLUMN(D$2),0),"")</f>
        <v>43381</v>
      </c>
      <c r="F9" s="24" t="str">
        <f>IF($B9&lt;&gt;"",VLOOKUP($B9,Tabel.Sales01[],COLUMN(E$2),0),"")</f>
        <v>15/8/2018</v>
      </c>
      <c r="G9" s="26">
        <f>IF($B9&lt;&gt;"",VLOOKUP($B9,Tabel.Sales01[],COLUMN(F$2),0),"")</f>
        <v>100000</v>
      </c>
      <c r="H9" s="13"/>
    </row>
    <row r="10" spans="2:8" ht="15" customHeight="1" x14ac:dyDescent="0.25">
      <c r="B10" s="21">
        <f>IFERROR(INDEX(Tabel.Sales01[A],SMALL(Tabel.Sales01[I],ROW(A2)),1),"")</f>
        <v>102</v>
      </c>
      <c r="C10" s="12" t="str">
        <f>IF($B10&lt;&gt;"",VLOOKUP($B10,Tabel.Sales01[],COLUMN(B$2),0),"")</f>
        <v>sy001</v>
      </c>
      <c r="D10" s="12" t="str">
        <f>IF($B10&lt;&gt;"",VLOOKUP($B10,Tabel.Sales01[],COLUMN(C$2),0),"")</f>
        <v>BOY CELL</v>
      </c>
      <c r="E10" s="24">
        <f>IF($B10&lt;&gt;"",VLOOKUP($B10,Tabel.Sales01[],COLUMN(D$2),0),"")</f>
        <v>43412</v>
      </c>
      <c r="F10" s="24" t="str">
        <f>IF($B10&lt;&gt;"",VLOOKUP($B10,Tabel.Sales01[],COLUMN(E$2),0),"")</f>
        <v>16/8/2018</v>
      </c>
      <c r="G10" s="26">
        <f>IF($B10&lt;&gt;"",VLOOKUP($B10,Tabel.Sales01[],COLUMN(F$2),0),"")</f>
        <v>50000</v>
      </c>
      <c r="H10" s="14"/>
    </row>
    <row r="11" spans="2:8" ht="15" customHeight="1" x14ac:dyDescent="0.25">
      <c r="B11" s="21">
        <f>IFERROR(INDEX(Tabel.Sales01[A],SMALL(Tabel.Sales01[I],ROW(A3)),1),"")</f>
        <v>103</v>
      </c>
      <c r="C11" s="12" t="str">
        <f>IF($B11&lt;&gt;"",VLOOKUP($B11,Tabel.Sales01[],COLUMN(B$2),0),"")</f>
        <v>sy001</v>
      </c>
      <c r="D11" s="12" t="str">
        <f>IF($B11&lt;&gt;"",VLOOKUP($B11,Tabel.Sales01[],COLUMN(C$2),0),"")</f>
        <v>BOY CELL</v>
      </c>
      <c r="E11" s="24">
        <f>IF($B11&lt;&gt;"",VLOOKUP($B11,Tabel.Sales01[],COLUMN(D$2),0),"")</f>
        <v>43442</v>
      </c>
      <c r="F11" s="24" t="str">
        <f>IF($B11&lt;&gt;"",VLOOKUP($B11,Tabel.Sales01[],COLUMN(E$2),0),"")</f>
        <v>17/8/2018</v>
      </c>
      <c r="G11" s="26">
        <f>IF($B11&lt;&gt;"",VLOOKUP($B11,Tabel.Sales01[],COLUMN(F$2),0),"")</f>
        <v>150000</v>
      </c>
      <c r="H11" s="14"/>
    </row>
    <row r="12" spans="2:8" ht="15" customHeight="1" x14ac:dyDescent="0.25">
      <c r="B12" s="20">
        <f>IFERROR(INDEX(Tabel.Sales01[A],SMALL(Tabel.Sales01[I],ROW(A4)),1),"")</f>
        <v>104</v>
      </c>
      <c r="C12" s="12" t="str">
        <f>IF($B12&lt;&gt;"",VLOOKUP($B12,Tabel.Sales01[],COLUMN(B$2),0),"")</f>
        <v>sy002</v>
      </c>
      <c r="D12" s="12" t="str">
        <f>IF($B12&lt;&gt;"",VLOOKUP($B12,Tabel.Sales01[],COLUMN(C$2),0),"")</f>
        <v>MASKANAH</v>
      </c>
      <c r="E12" s="24">
        <f>IF($B12&lt;&gt;"",VLOOKUP($B12,Tabel.Sales01[],COLUMN(D$2),0),"")</f>
        <v>43442</v>
      </c>
      <c r="F12" s="24" t="str">
        <f>IF($B12&lt;&gt;"",VLOOKUP($B12,Tabel.Sales01[],COLUMN(E$2),0),"")</f>
        <v>17/8/2018</v>
      </c>
      <c r="G12" s="26">
        <f>IF($B12&lt;&gt;"",VLOOKUP($B12,Tabel.Sales01[],COLUMN(F$2),0),"")</f>
        <v>200000</v>
      </c>
      <c r="H12" s="14"/>
    </row>
    <row r="13" spans="2:8" ht="15" customHeight="1" x14ac:dyDescent="0.25">
      <c r="B13" s="20">
        <f>IFERROR(INDEX(Tabel.Sales01[A],SMALL(Tabel.Sales01[I],ROW(A5)),1),"")</f>
        <v>105</v>
      </c>
      <c r="C13" s="12" t="str">
        <f>IF($B13&lt;&gt;"",VLOOKUP($B13,Tabel.Sales01[],COLUMN(B$2),0),"")</f>
        <v>sy003</v>
      </c>
      <c r="D13" s="12" t="str">
        <f>IF($B13&lt;&gt;"",VLOOKUP($B13,Tabel.Sales01[],COLUMN(C$2),0),"")</f>
        <v>SUTY</v>
      </c>
      <c r="E13" s="24">
        <f>IF($B13&lt;&gt;"",VLOOKUP($B13,Tabel.Sales01[],COLUMN(D$2),0),"")</f>
        <v>43442</v>
      </c>
      <c r="F13" s="24" t="str">
        <f>IF($B13&lt;&gt;"",VLOOKUP($B13,Tabel.Sales01[],COLUMN(E$2),0),"")</f>
        <v>15/8/2018</v>
      </c>
      <c r="G13" s="26">
        <f>IF($B13&lt;&gt;"",VLOOKUP($B13,Tabel.Sales01[],COLUMN(F$2),0),"")</f>
        <v>300000</v>
      </c>
      <c r="H13" s="14"/>
    </row>
    <row r="14" spans="2:8" ht="15" customHeight="1" x14ac:dyDescent="0.25">
      <c r="B14" s="20" t="str">
        <f>IFERROR(INDEX(Tabel.Sales01[A],SMALL(Tabel.Sales01[I],ROW(A6)),1),"")</f>
        <v/>
      </c>
      <c r="C14" s="12" t="str">
        <f>IF($B14&lt;&gt;"",VLOOKUP($B14,Tabel.Sales01[],COLUMN(B$2),0),"")</f>
        <v/>
      </c>
      <c r="D14" s="12" t="str">
        <f>IF($B14&lt;&gt;"",VLOOKUP($B14,Tabel.Sales01[],COLUMN(C$2),0),"")</f>
        <v/>
      </c>
      <c r="E14" s="24" t="str">
        <f>IF($B14&lt;&gt;"",VLOOKUP($B14,Tabel.Sales01[],COLUMN(D$2),0),"")</f>
        <v/>
      </c>
      <c r="F14" s="24" t="str">
        <f>IF($B14&lt;&gt;"",VLOOKUP($B14,Tabel.Sales01[],COLUMN(E$2),0),"")</f>
        <v/>
      </c>
      <c r="G14" s="26" t="str">
        <f>IF($B14&lt;&gt;"",VLOOKUP($B14,Tabel.Sales01[],COLUMN(F$2),0),"")</f>
        <v/>
      </c>
      <c r="H14" s="14"/>
    </row>
    <row r="15" spans="2:8" ht="15" customHeight="1" x14ac:dyDescent="0.25">
      <c r="B15" s="20" t="str">
        <f>IFERROR(INDEX(Tabel.Sales01[A],SMALL(Tabel.Sales01[I],ROW(A8)),1),"")</f>
        <v/>
      </c>
      <c r="C15" s="12" t="str">
        <f>IF($B15&lt;&gt;"",VLOOKUP($B15,Tabel.Sales01[],COLUMN(B$2),0),"")</f>
        <v/>
      </c>
      <c r="D15" s="12" t="str">
        <f>IF($B15&lt;&gt;"",VLOOKUP($B15,Tabel.Sales01[],COLUMN(C$2),0),"")</f>
        <v/>
      </c>
      <c r="E15" s="24" t="str">
        <f>IF($B15&lt;&gt;"",VLOOKUP($B15,Tabel.Sales01[],COLUMN(D$2),0),"")</f>
        <v/>
      </c>
      <c r="F15" s="24" t="str">
        <f>IF($B15&lt;&gt;"",VLOOKUP($B15,Tabel.Sales01[],COLUMN(E$2),0),"")</f>
        <v/>
      </c>
      <c r="G15" s="26" t="str">
        <f>IF($B15&lt;&gt;"",VLOOKUP($B15,Tabel.Sales01[],COLUMN(F$2),0),"")</f>
        <v/>
      </c>
      <c r="H15" s="14"/>
    </row>
    <row r="16" spans="2:8" ht="15" customHeight="1" x14ac:dyDescent="0.25">
      <c r="B16" s="20" t="str">
        <f>IFERROR(INDEX(Tabel.Sales01[A],SMALL(Tabel.Sales01[I],ROW(A9)),1),"")</f>
        <v/>
      </c>
      <c r="C16" s="12" t="str">
        <f>IF($B16&lt;&gt;"",VLOOKUP($B16,Tabel.Sales01[],COLUMN(B$2),0),"")</f>
        <v/>
      </c>
      <c r="D16" s="12" t="str">
        <f>IF($B16&lt;&gt;"",VLOOKUP($B16,Tabel.Sales01[],COLUMN(C$2),0),"")</f>
        <v/>
      </c>
      <c r="E16" s="24" t="str">
        <f>IF($B16&lt;&gt;"",VLOOKUP($B16,Tabel.Sales01[],COLUMN(D$2),0),"")</f>
        <v/>
      </c>
      <c r="F16" s="24" t="str">
        <f>IF($B16&lt;&gt;"",VLOOKUP($B16,Tabel.Sales01[],COLUMN(E$2),0),"")</f>
        <v/>
      </c>
      <c r="G16" s="26" t="str">
        <f>IF($B16&lt;&gt;"",VLOOKUP($B16,Tabel.Sales01[],COLUMN(F$2),0),"")</f>
        <v/>
      </c>
      <c r="H16" s="14"/>
    </row>
    <row r="17" spans="2:8" ht="15" customHeight="1" x14ac:dyDescent="0.25">
      <c r="B17" s="20" t="str">
        <f>IFERROR(INDEX(Tabel.Sales01[A],SMALL(Tabel.Sales01[I],ROW(A10)),1),"")</f>
        <v/>
      </c>
      <c r="C17" s="12" t="str">
        <f>IF($B17&lt;&gt;"",VLOOKUP($B17,Tabel.Sales01[],COLUMN(B$2),0),"")</f>
        <v/>
      </c>
      <c r="D17" s="12" t="str">
        <f>IF($B17&lt;&gt;"",VLOOKUP($B17,Tabel.Sales01[],COLUMN(C$2),0),"")</f>
        <v/>
      </c>
      <c r="E17" s="24" t="str">
        <f>IF($B17&lt;&gt;"",VLOOKUP($B17,Tabel.Sales01[],COLUMN(D$2),0),"")</f>
        <v/>
      </c>
      <c r="F17" s="24" t="str">
        <f>IF($B17&lt;&gt;"",VLOOKUP($B17,Tabel.Sales01[],COLUMN(E$2),0),"")</f>
        <v/>
      </c>
      <c r="G17" s="26" t="str">
        <f>IF($B17&lt;&gt;"",VLOOKUP($B17,Tabel.Sales01[],COLUMN(F$2),0),"")</f>
        <v/>
      </c>
      <c r="H17" s="14"/>
    </row>
    <row r="18" spans="2:8" ht="15" customHeight="1" x14ac:dyDescent="0.25">
      <c r="B18" s="20" t="str">
        <f>IFERROR(INDEX(Tabel.Sales01[A],SMALL(Tabel.Sales01[I],ROW(A11)),1),"")</f>
        <v/>
      </c>
      <c r="C18" s="14" t="str">
        <f>IF($B18&lt;&gt;"",VLOOKUP($B18,Tabel.Sales01[],COLUMN(B$2),0),"")</f>
        <v/>
      </c>
      <c r="D18" s="15" t="str">
        <f>IF($B18&lt;&gt;"",VLOOKUP($B18,Tabel.Sales01[],COLUMN(C$2),0),"")</f>
        <v/>
      </c>
      <c r="E18" s="25" t="str">
        <f>IF($B18&lt;&gt;"",VLOOKUP($B18,Tabel.Sales01[],COLUMN(D$2),0),"")</f>
        <v/>
      </c>
      <c r="F18" s="24" t="str">
        <f>IF($B18&lt;&gt;"",VLOOKUP($B18,Tabel.Sales01[],COLUMN(E$2),0),"")</f>
        <v/>
      </c>
      <c r="G18" s="27" t="str">
        <f>IF($B18&lt;&gt;"",VLOOKUP($B18,Tabel.Sales01[],COLUMN(F$2),0),"")</f>
        <v/>
      </c>
      <c r="H18" s="14"/>
    </row>
    <row r="19" spans="2:8" ht="20.100000000000001" customHeight="1" x14ac:dyDescent="0.25">
      <c r="B19" s="16"/>
      <c r="C19" s="17"/>
      <c r="D19" s="18"/>
      <c r="E19" s="16"/>
      <c r="F19" s="29" t="s">
        <v>4</v>
      </c>
      <c r="G19" s="28">
        <f>SUM(G9:G18)</f>
        <v>800000</v>
      </c>
      <c r="H19" s="17"/>
    </row>
    <row r="21" spans="2:8" ht="15" customHeight="1" x14ac:dyDescent="0.25">
      <c r="C21" s="35" t="s">
        <v>73</v>
      </c>
      <c r="G21" s="35" t="s">
        <v>46</v>
      </c>
    </row>
    <row r="25" spans="2:8" ht="15" customHeight="1" thickBot="1" x14ac:dyDescent="0.3">
      <c r="C25" s="36"/>
      <c r="G25" s="36"/>
    </row>
  </sheetData>
  <mergeCells count="7">
    <mergeCell ref="B1:H1"/>
    <mergeCell ref="E7:F7"/>
    <mergeCell ref="B7:B8"/>
    <mergeCell ref="C7:C8"/>
    <mergeCell ref="D7:D8"/>
    <mergeCell ref="G7:G8"/>
    <mergeCell ref="H7:H8"/>
  </mergeCells>
  <dataValidations count="1">
    <dataValidation type="list" allowBlank="1" showInputMessage="1" showErrorMessage="1" sqref="B12:B17">
      <formula1>#REF!</formula1>
    </dataValidation>
  </dataValidations>
  <printOptions horizontalCentered="1"/>
  <pageMargins left="0.39370078740157483" right="0.39370078740157483" top="0.59055118110236227" bottom="0.59055118110236227" header="0.39370078740157483" footer="0.39370078740157483"/>
  <pageSetup paperSize="9" scale="97" orientation="portrait" horizontalDpi="4294967292"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DATA!$A$3:$A$116</xm:f>
          </x14:formula1>
          <xm:sqref>C18:C19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vt:lpstr>
      <vt:lpstr>SALES-01</vt:lpstr>
      <vt:lpstr>CETAK-01</vt:lpstr>
      <vt:lpstr>'CETAK-01'!Print_Area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Caton</dc:creator>
  <cp:lastModifiedBy>MyReload</cp:lastModifiedBy>
  <cp:lastPrinted>2018-07-16T09:50:30Z</cp:lastPrinted>
  <dcterms:created xsi:type="dcterms:W3CDTF">2018-06-26T23:18:08Z</dcterms:created>
  <dcterms:modified xsi:type="dcterms:W3CDTF">2018-08-24T14:29:26Z</dcterms:modified>
</cp:coreProperties>
</file>